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80" windowWidth="28300" windowHeight="15580" activeTab="0"/>
  </bookViews>
  <sheets>
    <sheet name="Sample Analysis" sheetId="1" r:id="rId1"/>
    <sheet name="Calibrations" sheetId="2" r:id="rId2"/>
    <sheet name="Headspace calcs" sheetId="3" r:id="rId3"/>
  </sheets>
  <definedNames>
    <definedName name="b_CH4">'Calibrations'!$F$11</definedName>
    <definedName name="b_CO2">'Calibrations'!$F$8</definedName>
    <definedName name="b_N2O">'Calibrations'!$F$14</definedName>
    <definedName name="m_CH4">'Calibrations'!$E$11</definedName>
    <definedName name="m_CO2">'Calibrations'!$E$8</definedName>
    <definedName name="m_N2O">'Calibrations'!$E$14</definedName>
  </definedNames>
  <calcPr fullCalcOnLoad="1"/>
</workbook>
</file>

<file path=xl/sharedStrings.xml><?xml version="1.0" encoding="utf-8"?>
<sst xmlns="http://schemas.openxmlformats.org/spreadsheetml/2006/main" count="139" uniqueCount="102">
  <si>
    <t>3h42</t>
  </si>
  <si>
    <t>3h52</t>
  </si>
  <si>
    <t>3h51</t>
  </si>
  <si>
    <t>3h50</t>
  </si>
  <si>
    <t>3h49</t>
  </si>
  <si>
    <t>3h48</t>
  </si>
  <si>
    <t>3h47</t>
  </si>
  <si>
    <t>3h46</t>
  </si>
  <si>
    <t>3h43</t>
  </si>
  <si>
    <t>3h44</t>
  </si>
  <si>
    <t>3h45</t>
  </si>
  <si>
    <t>28h33</t>
  </si>
  <si>
    <t>28h39</t>
  </si>
  <si>
    <t>28h44</t>
  </si>
  <si>
    <t>28h50</t>
  </si>
  <si>
    <t>28h55</t>
  </si>
  <si>
    <t>29h01</t>
  </si>
  <si>
    <t>29h06</t>
  </si>
  <si>
    <t>29h11</t>
  </si>
  <si>
    <t>29h17</t>
  </si>
  <si>
    <t>29h22</t>
  </si>
  <si>
    <t>29h26</t>
  </si>
  <si>
    <t>29h32</t>
  </si>
  <si>
    <t>29h37</t>
  </si>
  <si>
    <t>29h44</t>
  </si>
  <si>
    <t>29h50</t>
  </si>
  <si>
    <t>29h55</t>
  </si>
  <si>
    <t>30h02</t>
  </si>
  <si>
    <t>30h08</t>
  </si>
  <si>
    <t>30h14</t>
  </si>
  <si>
    <t>30h20</t>
  </si>
  <si>
    <t>Concentration (ppmV)</t>
  </si>
  <si>
    <t>Analyte</t>
  </si>
  <si>
    <t>CO2</t>
  </si>
  <si>
    <t>CH4</t>
  </si>
  <si>
    <t>Peak Height (mV)</t>
  </si>
  <si>
    <t>Slope</t>
  </si>
  <si>
    <t>Intercept</t>
  </si>
  <si>
    <t>Matt Reuer</t>
  </si>
  <si>
    <t>SRI GC Trace Gas Calibration Curves</t>
  </si>
  <si>
    <t>N2O</t>
  </si>
  <si>
    <t>Sample ID</t>
  </si>
  <si>
    <t>[CO2] (ppmV)</t>
  </si>
  <si>
    <t>[CH4] (ppmV)</t>
  </si>
  <si>
    <t>[N2O] (ppmV)</t>
  </si>
  <si>
    <t>Notes</t>
  </si>
  <si>
    <t>machine error occurred, no data available</t>
  </si>
  <si>
    <t>small sample size</t>
  </si>
  <si>
    <t>EV311: Water</t>
  </si>
  <si>
    <t>Trace Gas Analysis, Water Course</t>
  </si>
  <si>
    <t>Initial CO2</t>
  </si>
  <si>
    <t>Mesa 1</t>
  </si>
  <si>
    <t>Sand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</si>
  <si>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</si>
  <si>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</si>
  <si>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</si>
  <si>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</si>
  <si>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</si>
  <si>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</si>
  <si>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</si>
  <si>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</si>
  <si>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Mesa 10</t>
  </si>
  <si>
    <t>Sand 2</t>
  </si>
  <si>
    <t>Sand 3</t>
  </si>
  <si>
    <t>Sand 4</t>
  </si>
  <si>
    <t>Sand 5</t>
  </si>
  <si>
    <t>Sand 6</t>
  </si>
  <si>
    <t>Sand 7</t>
  </si>
  <si>
    <t>Sand 8</t>
  </si>
  <si>
    <t>Sand 9</t>
  </si>
  <si>
    <t>Sand 10</t>
  </si>
  <si>
    <t>24hr Mesa 1</t>
  </si>
  <si>
    <t>24hr Mesa 2</t>
  </si>
  <si>
    <t>24hr Mesa 3</t>
  </si>
  <si>
    <t>24hr Mesa 4</t>
  </si>
  <si>
    <t>24hr Mesa 9</t>
  </si>
  <si>
    <t>24hr Mesa 10</t>
  </si>
  <si>
    <t>24hr Sand 1</t>
  </si>
  <si>
    <t>24hr Sand 3</t>
  </si>
  <si>
    <t>24hr Sand 4</t>
  </si>
  <si>
    <t>24hr Sand 5</t>
  </si>
  <si>
    <t>24hr Sand 6</t>
  </si>
  <si>
    <t>24hr Sand 7</t>
  </si>
  <si>
    <t>24hr Sand 8</t>
  </si>
  <si>
    <t>24hr Sand 9</t>
  </si>
  <si>
    <t>24hr Sand 10</t>
  </si>
  <si>
    <t>24hr Sand 2</t>
  </si>
  <si>
    <t>24hr Mesa 8</t>
  </si>
  <si>
    <t>24hr Mesa 7</t>
  </si>
  <si>
    <t>24hr Mesa 6</t>
  </si>
  <si>
    <t>24hr Mesa 5</t>
  </si>
  <si>
    <t>height to top of water (cm)</t>
  </si>
  <si>
    <t>jar height</t>
  </si>
  <si>
    <t>jar diameter</t>
  </si>
  <si>
    <t>jar radius</t>
  </si>
  <si>
    <t>jar volume</t>
  </si>
  <si>
    <t>volume of air in headspace (mL)</t>
  </si>
  <si>
    <t>time</t>
  </si>
  <si>
    <t>3h41</t>
  </si>
  <si>
    <t>3h53</t>
  </si>
  <si>
    <t>All Sand Creek  samples at Wildflower school just below confluence.</t>
  </si>
  <si>
    <t>All Mesa samples about 20 m upstream of Catamount bridge.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</si>
</sst>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mmm\-yyyy"/>
    <numFmt numFmtId="169" formatCode="0.000000"/>
  </numFmts>
  <fonts count="10">
    <font>
      <sz val="10"/>
      <name val="Arial"/>
      <family val="0"/>
    </font>
    <font>
      <sz val="8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b/>
      <sz val="10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1375"/>
          <c:w val="0.89625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Calibrations!$C$8:$C$10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Calibrations!$D$8:$D$10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457017"/>
        <c:axId val="1600194"/>
      </c:scatterChart>
      <c:valAx>
        <c:axId val="645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00194"/>
        <c:crosses val="autoZero"/>
        <c:crossBetween val="midCat"/>
        <c:dispUnits/>
      </c:valAx>
      <c:valAx>
        <c:axId val="1600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Peak Height (mV)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57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1725"/>
          <c:w val="0.892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Calibrations!$C$11:$C$13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Calibrations!$D$11:$D$13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9705299"/>
        <c:axId val="4608172"/>
      </c:scatterChart>
      <c:valAx>
        <c:axId val="4970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CH4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172"/>
        <c:crosses val="autoZero"/>
        <c:crossBetween val="midCat"/>
        <c:dispUnits/>
      </c:valAx>
      <c:valAx>
        <c:axId val="4608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Peak Height (mV)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05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725"/>
          <c:w val="0.8952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Calibrations!$C$14:$C$15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Calibrations!$D$14:$D$15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852237"/>
        <c:axId val="62213302"/>
      </c:scatterChart>
      <c:valAx>
        <c:axId val="85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N2O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3302"/>
        <c:crosses val="autoZero"/>
        <c:crossBetween val="midCat"/>
        <c:dispUnits/>
      </c:valAx>
      <c:valAx>
        <c:axId val="6221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Peak Height (mV)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</xdr:row>
      <xdr:rowOff>114300</xdr:rowOff>
    </xdr:from>
    <xdr:to>
      <xdr:col>12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600700" y="428625"/>
        <a:ext cx="3467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21</xdr:row>
      <xdr:rowOff>57150</xdr:rowOff>
    </xdr:from>
    <xdr:to>
      <xdr:col>12</xdr:col>
      <xdr:colOff>57150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5600700" y="3381375"/>
        <a:ext cx="33337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1104900</xdr:colOff>
      <xdr:row>21</xdr:row>
      <xdr:rowOff>57150</xdr:rowOff>
    </xdr:from>
    <xdr:to>
      <xdr:col>6</xdr:col>
      <xdr:colOff>190500</xdr:colOff>
      <xdr:row>36</xdr:row>
      <xdr:rowOff>66675</xdr:rowOff>
    </xdr:to>
    <xdr:graphicFrame>
      <xdr:nvGraphicFramePr>
        <xdr:cNvPr id="3" name="Chart 3"/>
        <xdr:cNvGraphicFramePr/>
      </xdr:nvGraphicFramePr>
      <xdr:xfrm>
        <a:off x="2105025" y="3381375"/>
        <a:ext cx="34194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D54" sqref="D54"/>
    </sheetView>
  </sheetViews>
  <sheetFormatPr defaultColWidth="11.421875" defaultRowHeight="12.75"/>
  <cols>
    <col min="1" max="1" width="28.8515625" style="1" bestFit="1" customWidth="1"/>
    <col min="2" max="2" width="14.8515625" style="8" customWidth="1"/>
    <col min="3" max="3" width="16.421875" style="11" customWidth="1"/>
    <col min="4" max="4" width="19.00390625" style="11" customWidth="1"/>
    <col min="5" max="5" width="27.7109375" style="0" customWidth="1"/>
    <col min="6" max="16384" width="8.8515625" style="0" customWidth="1"/>
  </cols>
  <sheetData>
    <row r="1" ht="12">
      <c r="A1" s="5" t="s">
        <v>49</v>
      </c>
    </row>
    <row r="2" ht="12">
      <c r="A2" s="3" t="s">
        <v>48</v>
      </c>
    </row>
    <row r="3" spans="5:9" ht="12">
      <c r="E3" s="17" t="s">
        <v>96</v>
      </c>
      <c r="I3" s="4">
        <v>40304</v>
      </c>
    </row>
    <row r="4" spans="1:10" ht="12">
      <c r="A4" s="6" t="s">
        <v>41</v>
      </c>
      <c r="B4" s="10" t="s">
        <v>43</v>
      </c>
      <c r="C4" s="10" t="s">
        <v>42</v>
      </c>
      <c r="D4" s="10" t="s">
        <v>44</v>
      </c>
      <c r="E4" s="10" t="s">
        <v>45</v>
      </c>
      <c r="F4" s="10" t="s">
        <v>97</v>
      </c>
      <c r="H4" s="10"/>
      <c r="I4" s="10"/>
      <c r="J4" s="10"/>
    </row>
    <row r="5" spans="1:4" ht="12">
      <c r="A5" s="1" t="s">
        <v>50</v>
      </c>
      <c r="B5" s="15">
        <v>1.2917350607144085</v>
      </c>
      <c r="C5" s="15">
        <v>495.40209998231734</v>
      </c>
      <c r="D5" s="15">
        <v>0.37159599957132794</v>
      </c>
    </row>
    <row r="6" spans="1:4" ht="12">
      <c r="A6" s="1" t="s">
        <v>50</v>
      </c>
      <c r="B6" s="15">
        <v>1.1757505208807493</v>
      </c>
      <c r="C6" s="15">
        <v>474.01030406460353</v>
      </c>
      <c r="D6" s="15">
        <v>0.38078309195015153</v>
      </c>
    </row>
    <row r="7" spans="1:4" ht="12">
      <c r="A7" s="1" t="s">
        <v>50</v>
      </c>
      <c r="B7" s="15">
        <v>1.1484600409198884</v>
      </c>
      <c r="C7" s="15">
        <v>432.33150371454644</v>
      </c>
      <c r="D7" s="15">
        <v>0.3717611607826326</v>
      </c>
    </row>
    <row r="8" spans="1:4" ht="12">
      <c r="A8" s="1" t="s">
        <v>50</v>
      </c>
      <c r="B8" s="15">
        <v>1.1034307489844681</v>
      </c>
      <c r="C8" s="15">
        <v>448.2914081625218</v>
      </c>
      <c r="D8" s="15">
        <v>0.3790970712514161</v>
      </c>
    </row>
    <row r="9" spans="1:4" ht="12">
      <c r="A9" s="1" t="s">
        <v>50</v>
      </c>
      <c r="B9" s="15">
        <v>1.275360772737892</v>
      </c>
      <c r="C9" s="15">
        <v>495.97886612541515</v>
      </c>
      <c r="D9" s="15">
        <v>0.37842266297192195</v>
      </c>
    </row>
    <row r="10" spans="1:10" ht="12">
      <c r="A10" s="1" t="s">
        <v>51</v>
      </c>
      <c r="B10" s="15">
        <v>4.204993796536307</v>
      </c>
      <c r="C10" s="15">
        <v>2737.124213223051</v>
      </c>
      <c r="D10" s="15">
        <v>0.37946868397685174</v>
      </c>
      <c r="E10" s="18">
        <v>552.9823333234812</v>
      </c>
      <c r="F10" t="s">
        <v>98</v>
      </c>
      <c r="J10" s="1"/>
    </row>
    <row r="11" spans="1:10" ht="12">
      <c r="A11" s="1" t="s">
        <v>53</v>
      </c>
      <c r="B11" s="15">
        <v>7.597200455671315</v>
      </c>
      <c r="C11" s="15">
        <v>2276.7077773394167</v>
      </c>
      <c r="D11" s="15">
        <v>0.3818772849750452</v>
      </c>
      <c r="E11" s="18">
        <v>578.1150745521995</v>
      </c>
      <c r="F11" t="s">
        <v>0</v>
      </c>
      <c r="J11" s="1"/>
    </row>
    <row r="12" spans="1:10" ht="12">
      <c r="A12" s="1" t="s">
        <v>54</v>
      </c>
      <c r="B12" s="15">
        <v>2.53890999492575</v>
      </c>
      <c r="C12" s="15">
        <v>1582.4411025634179</v>
      </c>
      <c r="D12" s="15">
        <v>0.36929062433019993</v>
      </c>
      <c r="E12" s="18">
        <v>502.71685086604447</v>
      </c>
      <c r="F12" t="s">
        <v>8</v>
      </c>
      <c r="J12" s="1"/>
    </row>
    <row r="13" spans="1:10" ht="12">
      <c r="A13" s="1" t="s">
        <v>55</v>
      </c>
      <c r="B13" s="15">
        <v>1.2125926688279118</v>
      </c>
      <c r="C13" s="15">
        <v>1340.8519076289233</v>
      </c>
      <c r="D13" s="15">
        <v>0.38237276860895925</v>
      </c>
      <c r="E13" s="18">
        <v>502.71685086604447</v>
      </c>
      <c r="F13" t="s">
        <v>8</v>
      </c>
      <c r="J13" s="1"/>
    </row>
    <row r="14" spans="1:10" ht="12">
      <c r="A14" s="1" t="s">
        <v>56</v>
      </c>
      <c r="B14" s="15">
        <v>3.797001121121437</v>
      </c>
      <c r="C14" s="15">
        <v>1617.8242161402238</v>
      </c>
      <c r="D14" s="15">
        <v>0.38858695918429836</v>
      </c>
      <c r="E14" s="18">
        <v>527.8495920947628</v>
      </c>
      <c r="F14" t="s">
        <v>9</v>
      </c>
      <c r="J14" s="1"/>
    </row>
    <row r="15" spans="1:10" ht="12">
      <c r="A15" s="1" t="s">
        <v>57</v>
      </c>
      <c r="B15" s="15">
        <v>3.315324149812243</v>
      </c>
      <c r="C15" s="15">
        <v>1180.535290248133</v>
      </c>
      <c r="D15" s="15">
        <v>0.41477189289323</v>
      </c>
      <c r="E15" s="18">
        <v>578.1150745521995</v>
      </c>
      <c r="F15" t="s">
        <v>10</v>
      </c>
      <c r="J15" s="1"/>
    </row>
    <row r="16" spans="1:10" ht="12">
      <c r="A16" s="1" t="s">
        <v>58</v>
      </c>
      <c r="B16" s="15">
        <v>19.126063715136993</v>
      </c>
      <c r="C16" s="15">
        <v>2913.733797190789</v>
      </c>
      <c r="D16" s="15">
        <v>0.39720975075783094</v>
      </c>
      <c r="E16" s="18">
        <v>547.9557850777375</v>
      </c>
      <c r="F16" t="s">
        <v>10</v>
      </c>
      <c r="J16" s="1"/>
    </row>
    <row r="17" spans="1:10" ht="12">
      <c r="A17" s="1" t="s">
        <v>59</v>
      </c>
      <c r="B17" s="15">
        <v>2.165030419461956</v>
      </c>
      <c r="C17" s="15">
        <v>1253.7114792203226</v>
      </c>
      <c r="D17" s="15">
        <v>0.4311090893781194</v>
      </c>
      <c r="E17" s="18">
        <v>542.9292368319939</v>
      </c>
      <c r="F17" t="s">
        <v>7</v>
      </c>
      <c r="J17" s="1"/>
    </row>
    <row r="18" spans="1:10" ht="12">
      <c r="A18" s="1" t="s">
        <v>60</v>
      </c>
      <c r="B18" s="15">
        <v>16.17050473537576</v>
      </c>
      <c r="C18" s="15">
        <v>3248.4504155685763</v>
      </c>
      <c r="D18" s="15">
        <v>0.3921860972473131</v>
      </c>
      <c r="E18" s="18">
        <v>588.1681710436868</v>
      </c>
      <c r="F18" t="s">
        <v>6</v>
      </c>
      <c r="J18" s="1"/>
    </row>
    <row r="19" spans="1:10" ht="12">
      <c r="A19" s="1" t="s">
        <v>61</v>
      </c>
      <c r="B19" s="15">
        <v>5.980239517990308</v>
      </c>
      <c r="C19" s="15">
        <v>1750.8189068362378</v>
      </c>
      <c r="D19" s="15">
        <v>0.390472549680027</v>
      </c>
      <c r="E19" s="18">
        <v>552.9823333234812</v>
      </c>
      <c r="F19" t="s">
        <v>6</v>
      </c>
      <c r="J19" s="1"/>
    </row>
    <row r="20" spans="1:10" ht="12">
      <c r="A20" s="1" t="s">
        <v>52</v>
      </c>
      <c r="B20" s="8">
        <v>1.200311952845524</v>
      </c>
      <c r="C20" s="8">
        <v>1262.5579345700908</v>
      </c>
      <c r="D20" s="8">
        <v>1.4218699056921515</v>
      </c>
      <c r="E20" s="18">
        <v>547.9557850777375</v>
      </c>
      <c r="F20" t="s">
        <v>5</v>
      </c>
      <c r="J20" s="1"/>
    </row>
    <row r="21" spans="1:10" ht="12">
      <c r="A21" s="1" t="s">
        <v>62</v>
      </c>
      <c r="B21" s="15">
        <v>1.31493196868114</v>
      </c>
      <c r="C21" s="15">
        <v>1340.3888700210844</v>
      </c>
      <c r="D21" s="15">
        <v>1.5084625524357758</v>
      </c>
      <c r="E21" s="18">
        <v>502.71685086604447</v>
      </c>
      <c r="F21" t="s">
        <v>5</v>
      </c>
      <c r="J21" s="1"/>
    </row>
    <row r="22" spans="1:10" ht="12">
      <c r="A22" s="1" t="s">
        <v>63</v>
      </c>
      <c r="B22" s="15">
        <v>1.0856919370099087</v>
      </c>
      <c r="C22" s="15">
        <v>1260.727446716879</v>
      </c>
      <c r="D22" s="15">
        <v>1.3707593925104873</v>
      </c>
      <c r="E22" s="18">
        <v>568.0619780607121</v>
      </c>
      <c r="F22" t="s">
        <v>4</v>
      </c>
      <c r="J22" s="1"/>
    </row>
    <row r="23" spans="1:10" ht="12">
      <c r="A23" s="1" t="s">
        <v>64</v>
      </c>
      <c r="B23" s="15">
        <v>1.2235088608122562</v>
      </c>
      <c r="C23" s="15">
        <v>1445.3738471762338</v>
      </c>
      <c r="D23" s="15">
        <v>1.5553132827092078</v>
      </c>
      <c r="E23" s="18">
        <v>487.63720612881343</v>
      </c>
      <c r="F23" t="s">
        <v>3</v>
      </c>
      <c r="J23" s="1"/>
    </row>
    <row r="24" spans="1:10" ht="12">
      <c r="A24" s="1" t="s">
        <v>65</v>
      </c>
      <c r="B24" s="15">
        <v>1.2426121967848587</v>
      </c>
      <c r="C24" s="15">
        <v>1283.8928662201754</v>
      </c>
      <c r="D24" s="15">
        <v>1.460875478428611</v>
      </c>
      <c r="E24" s="18">
        <v>537.9026885862502</v>
      </c>
      <c r="F24" t="s">
        <v>2</v>
      </c>
      <c r="J24" s="1"/>
    </row>
    <row r="25" spans="1:10" ht="12">
      <c r="A25" s="1" t="s">
        <v>66</v>
      </c>
      <c r="B25" s="15">
        <v>1.1798440928748786</v>
      </c>
      <c r="C25" s="15">
        <v>1414.1418251363716</v>
      </c>
      <c r="D25" s="15">
        <v>2.038327245169785</v>
      </c>
      <c r="E25" s="18">
        <v>502.71685086604447</v>
      </c>
      <c r="F25" t="s">
        <v>2</v>
      </c>
      <c r="J25" s="1"/>
    </row>
    <row r="26" spans="1:10" ht="12">
      <c r="A26" s="1" t="s">
        <v>67</v>
      </c>
      <c r="B26" s="15">
        <v>1.2166862408220407</v>
      </c>
      <c r="C26" s="15">
        <v>1395.6013660669305</v>
      </c>
      <c r="D26" s="15">
        <v>1.2518433203711077</v>
      </c>
      <c r="E26" s="18">
        <v>517.7964956032754</v>
      </c>
      <c r="F26" t="s">
        <v>1</v>
      </c>
      <c r="J26" s="1"/>
    </row>
    <row r="27" spans="1:10" ht="12">
      <c r="A27" s="1" t="s">
        <v>68</v>
      </c>
      <c r="B27" s="15">
        <v>1.1034307489844681</v>
      </c>
      <c r="C27" s="15">
        <v>1385.8640371909685</v>
      </c>
      <c r="D27" s="15">
        <v>1.3826097094215992</v>
      </c>
      <c r="E27" s="18">
        <v>507.7433991117881</v>
      </c>
      <c r="F27" t="s">
        <v>1</v>
      </c>
      <c r="J27" s="1"/>
    </row>
    <row r="28" spans="1:10" ht="12">
      <c r="A28" s="1" t="s">
        <v>69</v>
      </c>
      <c r="B28" s="15">
        <v>1.3094738726889679</v>
      </c>
      <c r="C28" s="15">
        <v>1356.6872522525678</v>
      </c>
      <c r="D28" s="15">
        <v>1.5262586729538568</v>
      </c>
      <c r="E28" s="18">
        <v>527.8495920947628</v>
      </c>
      <c r="F28" t="s">
        <v>99</v>
      </c>
      <c r="J28" s="1"/>
    </row>
    <row r="29" spans="1:10" ht="12">
      <c r="A29" s="1" t="s">
        <v>70</v>
      </c>
      <c r="B29" s="15">
        <v>1.1402728969316303</v>
      </c>
      <c r="C29" s="15">
        <v>1363.524503479432</v>
      </c>
      <c r="D29" s="15">
        <v>1.6824254799595824</v>
      </c>
      <c r="E29" s="18">
        <v>497.6903026203008</v>
      </c>
      <c r="F29" t="s">
        <v>99</v>
      </c>
      <c r="J29" s="1"/>
    </row>
    <row r="30" spans="1:10" ht="12">
      <c r="A30" s="1" t="s">
        <v>71</v>
      </c>
      <c r="B30" s="15">
        <v>29.81165114381207</v>
      </c>
      <c r="C30" s="15">
        <v>13510.062423428664</v>
      </c>
      <c r="D30" s="15">
        <v>0.2783418506384151</v>
      </c>
      <c r="E30" s="18">
        <v>552.9823333234812</v>
      </c>
      <c r="F30" s="16">
        <v>0.1708333333333333</v>
      </c>
      <c r="G30" t="s">
        <v>11</v>
      </c>
      <c r="J30" s="1"/>
    </row>
    <row r="31" spans="1:10" ht="12">
      <c r="A31" s="1" t="s">
        <v>72</v>
      </c>
      <c r="B31" s="15">
        <v>74.41794063983919</v>
      </c>
      <c r="C31" s="15">
        <v>10567.545075923626</v>
      </c>
      <c r="D31" s="15">
        <v>0.26925798401665696</v>
      </c>
      <c r="E31" s="18">
        <v>578.1150745521995</v>
      </c>
      <c r="F31" s="16">
        <v>0.175</v>
      </c>
      <c r="G31" t="s">
        <v>12</v>
      </c>
      <c r="J31" s="1"/>
    </row>
    <row r="32" spans="1:10" ht="12">
      <c r="A32" s="1" t="s">
        <v>73</v>
      </c>
      <c r="B32" s="15">
        <v>9.998762692227073</v>
      </c>
      <c r="C32" s="15">
        <v>5010.766135359736</v>
      </c>
      <c r="D32" s="15">
        <v>0.3493611714994335</v>
      </c>
      <c r="E32" s="18">
        <v>502.71685086604447</v>
      </c>
      <c r="F32" s="16">
        <v>0.17847222222222223</v>
      </c>
      <c r="G32" t="s">
        <v>13</v>
      </c>
      <c r="J32" s="1"/>
    </row>
    <row r="33" spans="1:10" ht="12">
      <c r="A33" s="1" t="s">
        <v>74</v>
      </c>
      <c r="B33" s="15">
        <v>2.7108400186791743</v>
      </c>
      <c r="C33" s="15">
        <v>4337.560902184747</v>
      </c>
      <c r="D33" s="15">
        <v>0.4256518876879268</v>
      </c>
      <c r="E33" s="18">
        <v>502.71685086604447</v>
      </c>
      <c r="F33" s="16">
        <v>0.1826388888888889</v>
      </c>
      <c r="G33" t="s">
        <v>14</v>
      </c>
      <c r="J33" s="1"/>
    </row>
    <row r="34" spans="1:10" ht="12">
      <c r="A34" s="1" t="s">
        <v>90</v>
      </c>
      <c r="B34" s="15">
        <v>17.02606128214875</v>
      </c>
      <c r="C34" s="15">
        <v>5484.25322933132</v>
      </c>
      <c r="D34" s="15">
        <v>0.36010353195137634</v>
      </c>
      <c r="E34" s="18">
        <v>527.8495920947628</v>
      </c>
      <c r="F34" s="16">
        <v>0.18611111111111112</v>
      </c>
      <c r="G34" t="s">
        <v>15</v>
      </c>
      <c r="J34" s="1"/>
    </row>
    <row r="35" spans="1:10" ht="12">
      <c r="A35" s="1" t="s">
        <v>89</v>
      </c>
      <c r="B35" s="15">
        <v>13.201300515634097</v>
      </c>
      <c r="C35" s="15">
        <v>3856.101979455979</v>
      </c>
      <c r="D35" s="15">
        <v>0.47689315349520806</v>
      </c>
      <c r="E35" s="18">
        <v>578.1150745521995</v>
      </c>
      <c r="F35" s="16">
        <v>0.19027777777777777</v>
      </c>
      <c r="G35" t="s">
        <v>16</v>
      </c>
      <c r="J35" s="1"/>
    </row>
    <row r="36" spans="1:10" ht="12">
      <c r="A36" s="1" t="s">
        <v>88</v>
      </c>
      <c r="B36" s="15">
        <v>149.7765074797624</v>
      </c>
      <c r="C36" s="15">
        <v>11366.948365901788</v>
      </c>
      <c r="D36" s="15">
        <v>0.3254747313144921</v>
      </c>
      <c r="E36" s="18">
        <v>547.9557850777375</v>
      </c>
      <c r="F36" s="16">
        <v>0.19375</v>
      </c>
      <c r="G36" t="s">
        <v>17</v>
      </c>
      <c r="J36" s="1"/>
    </row>
    <row r="37" spans="1:10" ht="12">
      <c r="A37" s="1" t="s">
        <v>87</v>
      </c>
      <c r="B37" s="15">
        <v>11.793111749653676</v>
      </c>
      <c r="C37" s="15">
        <v>4099.922419939359</v>
      </c>
      <c r="D37" s="15">
        <v>0.5184656067240271</v>
      </c>
      <c r="E37" s="18">
        <v>542.9292368319939</v>
      </c>
      <c r="F37" s="16">
        <v>0.19722222222222222</v>
      </c>
      <c r="G37" t="s">
        <v>18</v>
      </c>
      <c r="J37" s="1"/>
    </row>
    <row r="38" spans="1:10" ht="12">
      <c r="A38" s="1" t="s">
        <v>75</v>
      </c>
      <c r="B38" s="15">
        <v>117.53007635800917</v>
      </c>
      <c r="C38" s="15">
        <v>13511.14555233589</v>
      </c>
      <c r="D38" s="15">
        <v>0.3260115052512324</v>
      </c>
      <c r="E38" s="18">
        <v>588.1681710436868</v>
      </c>
      <c r="F38" s="16">
        <v>0.20138888888888887</v>
      </c>
      <c r="G38" t="s">
        <v>19</v>
      </c>
      <c r="J38" s="1"/>
    </row>
    <row r="39" spans="1:10" ht="12">
      <c r="A39" s="1" t="s">
        <v>76</v>
      </c>
      <c r="B39" s="15">
        <v>28.78280004928762</v>
      </c>
      <c r="C39" s="15">
        <v>7460.7820609268365</v>
      </c>
      <c r="D39" s="15">
        <v>0.35122611684374905</v>
      </c>
      <c r="E39" s="18">
        <v>552.9823333234812</v>
      </c>
      <c r="F39" s="16">
        <v>0.20486111111111113</v>
      </c>
      <c r="G39" t="s">
        <v>20</v>
      </c>
      <c r="J39" s="1"/>
    </row>
    <row r="40" spans="1:10" ht="12">
      <c r="A40" s="1" t="s">
        <v>77</v>
      </c>
      <c r="B40" s="15">
        <v>1.7788701280157748</v>
      </c>
      <c r="C40" s="15">
        <v>4197.1251158960895</v>
      </c>
      <c r="D40" s="15">
        <v>4.394806117762333</v>
      </c>
      <c r="E40" s="18">
        <v>547.9557850777375</v>
      </c>
      <c r="F40" s="16">
        <v>0.2076388888888889</v>
      </c>
      <c r="G40" t="s">
        <v>21</v>
      </c>
      <c r="J40" s="1"/>
    </row>
    <row r="41" spans="1:10" ht="12">
      <c r="A41" s="1" t="s">
        <v>86</v>
      </c>
      <c r="B41" s="15">
        <v>1.4595715124737028</v>
      </c>
      <c r="C41" s="15">
        <v>4357.398408120591</v>
      </c>
      <c r="D41" s="15">
        <v>3.8942093680149426</v>
      </c>
      <c r="E41" s="18">
        <v>502.71685086604447</v>
      </c>
      <c r="F41" s="16">
        <v>0.21180555555555555</v>
      </c>
      <c r="G41" t="s">
        <v>22</v>
      </c>
      <c r="J41" s="1"/>
    </row>
    <row r="42" spans="1:10" ht="12">
      <c r="A42" s="1" t="s">
        <v>78</v>
      </c>
      <c r="B42" s="15">
        <v>1.905770859833778</v>
      </c>
      <c r="C42" s="15">
        <v>3826.9928900742793</v>
      </c>
      <c r="D42" s="15">
        <v>3.6519316344652317</v>
      </c>
      <c r="E42" s="18">
        <v>568.0619780607121</v>
      </c>
      <c r="F42" s="16">
        <v>0.2152777777777778</v>
      </c>
      <c r="G42" t="s">
        <v>23</v>
      </c>
      <c r="J42" s="1"/>
    </row>
    <row r="43" spans="1:10" ht="12">
      <c r="A43" s="1" t="s">
        <v>79</v>
      </c>
      <c r="B43" s="15">
        <v>2.297389247272132</v>
      </c>
      <c r="C43" s="15">
        <v>4746.263348392875</v>
      </c>
      <c r="D43" s="15">
        <v>3.2162638859120003</v>
      </c>
      <c r="E43" s="18">
        <v>487.63720612881343</v>
      </c>
      <c r="F43" s="16">
        <v>0.22013888888888888</v>
      </c>
      <c r="G43" t="s">
        <v>24</v>
      </c>
      <c r="J43" s="1"/>
    </row>
    <row r="44" spans="1:10" ht="12">
      <c r="A44" s="1" t="s">
        <v>80</v>
      </c>
      <c r="B44" s="15">
        <v>1.7938798919942485</v>
      </c>
      <c r="C44" s="15">
        <v>3573.611129162362</v>
      </c>
      <c r="D44" s="15">
        <v>3.0094545224899725</v>
      </c>
      <c r="E44" s="18">
        <v>537.9026885862502</v>
      </c>
      <c r="F44" s="16">
        <v>0.22430555555555556</v>
      </c>
      <c r="G44" t="s">
        <v>25</v>
      </c>
      <c r="J44" s="1"/>
    </row>
    <row r="45" spans="1:10" ht="12">
      <c r="A45" s="1" t="s">
        <v>81</v>
      </c>
      <c r="B45" s="15">
        <v>1.9003127638416057</v>
      </c>
      <c r="C45" s="15">
        <v>4585.128968687129</v>
      </c>
      <c r="D45" s="15">
        <v>5.07862170458373</v>
      </c>
      <c r="E45" s="18">
        <v>502.71685086604447</v>
      </c>
      <c r="F45" s="16">
        <v>0.22777777777777777</v>
      </c>
      <c r="G45" t="s">
        <v>26</v>
      </c>
      <c r="J45" s="1"/>
    </row>
    <row r="46" spans="1:10" ht="12">
      <c r="A46" s="1" t="s">
        <v>82</v>
      </c>
      <c r="B46" s="15">
        <v>2.1895918514267314</v>
      </c>
      <c r="C46" s="15">
        <v>4989.6532451356325</v>
      </c>
      <c r="D46" s="15">
        <v>3.1679955219082037</v>
      </c>
      <c r="E46" s="18">
        <v>517.7964956032754</v>
      </c>
      <c r="F46" s="16">
        <v>0.23263888888888887</v>
      </c>
      <c r="G46" t="s">
        <v>27</v>
      </c>
      <c r="J46" s="1"/>
    </row>
    <row r="47" spans="1:10" ht="12">
      <c r="A47" s="1" t="s">
        <v>83</v>
      </c>
      <c r="B47" s="15">
        <v>1.9289677678005102</v>
      </c>
      <c r="C47" s="15">
        <v>3868.476727221036</v>
      </c>
      <c r="D47" s="15">
        <v>3.5617673765271447</v>
      </c>
      <c r="E47" s="18">
        <v>507.7433991117881</v>
      </c>
      <c r="F47" s="16">
        <v>0.23680555555555557</v>
      </c>
      <c r="G47" t="s">
        <v>28</v>
      </c>
      <c r="J47" s="1"/>
    </row>
    <row r="48" spans="1:10" ht="12">
      <c r="A48" s="1" t="s">
        <v>84</v>
      </c>
      <c r="B48" s="15">
        <v>1.657427492189944</v>
      </c>
      <c r="C48" s="15">
        <v>3975.595468323421</v>
      </c>
      <c r="D48" s="15">
        <v>3.9613749272788517</v>
      </c>
      <c r="E48" s="18">
        <v>527.8495920947628</v>
      </c>
      <c r="F48" s="16">
        <v>0.24097222222222223</v>
      </c>
      <c r="G48" t="s">
        <v>29</v>
      </c>
      <c r="J48" s="1"/>
    </row>
    <row r="49" spans="1:10" ht="12">
      <c r="A49" s="1" t="s">
        <v>85</v>
      </c>
      <c r="B49" s="15">
        <v>1.8143477519648943</v>
      </c>
      <c r="C49" s="15">
        <v>4001.4930804951946</v>
      </c>
      <c r="D49" s="15">
        <v>4.048387358767875</v>
      </c>
      <c r="E49" s="18">
        <v>497.6903026203008</v>
      </c>
      <c r="F49" s="16">
        <v>0.24513888888888888</v>
      </c>
      <c r="G49" t="s">
        <v>30</v>
      </c>
      <c r="J49" s="1"/>
    </row>
    <row r="50" spans="3:4" ht="12">
      <c r="C50" s="8"/>
      <c r="D50" s="8"/>
    </row>
    <row r="51" spans="2:4" ht="12">
      <c r="B51" s="1" t="s">
        <v>100</v>
      </c>
      <c r="C51" s="8"/>
      <c r="D51" s="8"/>
    </row>
    <row r="52" spans="2:4" ht="12">
      <c r="B52" s="1" t="s">
        <v>101</v>
      </c>
      <c r="C52" s="8"/>
      <c r="D52" s="8"/>
    </row>
    <row r="53" spans="3:4" ht="12">
      <c r="C53" s="8"/>
      <c r="D53" s="8"/>
    </row>
    <row r="54" spans="3:4" ht="12">
      <c r="C54" s="8"/>
      <c r="D54" s="8"/>
    </row>
    <row r="55" spans="3:4" ht="12">
      <c r="C55" s="8"/>
      <c r="D55" s="8"/>
    </row>
    <row r="56" spans="3:4" ht="12">
      <c r="C56" s="8"/>
      <c r="D56" s="8"/>
    </row>
    <row r="57" spans="3:4" ht="12">
      <c r="C57" s="8"/>
      <c r="D57" s="8"/>
    </row>
    <row r="58" spans="3:4" ht="12">
      <c r="C58" s="8"/>
      <c r="D58" s="8"/>
    </row>
    <row r="59" spans="3:4" ht="12">
      <c r="C59" s="8"/>
      <c r="D59" s="8"/>
    </row>
    <row r="60" spans="3:4" ht="12">
      <c r="C60" s="8"/>
      <c r="D60" s="8"/>
    </row>
    <row r="61" spans="3:4" ht="12">
      <c r="C61" s="8"/>
      <c r="D61" s="8"/>
    </row>
    <row r="62" spans="3:4" ht="12">
      <c r="C62" s="8"/>
      <c r="D62" s="8"/>
    </row>
    <row r="63" spans="3:4" ht="12">
      <c r="C63" s="8"/>
      <c r="D63" s="8"/>
    </row>
    <row r="64" spans="3:4" ht="12">
      <c r="C64" s="8"/>
      <c r="D64" s="8"/>
    </row>
    <row r="65" spans="3:4" ht="12">
      <c r="C65" s="8"/>
      <c r="D65" s="8"/>
    </row>
    <row r="66" spans="3:4" ht="12">
      <c r="C66" s="8"/>
      <c r="D66" s="8"/>
    </row>
    <row r="67" spans="3:4" ht="12">
      <c r="C67" s="8"/>
      <c r="D67" s="8"/>
    </row>
    <row r="68" spans="3:4" ht="12">
      <c r="C68" s="8"/>
      <c r="D68" s="8"/>
    </row>
    <row r="69" spans="3:4" ht="12">
      <c r="C69" s="8"/>
      <c r="D69" s="8"/>
    </row>
    <row r="70" spans="3:4" ht="12">
      <c r="C70" s="8"/>
      <c r="D70" s="8"/>
    </row>
    <row r="71" spans="3:5" ht="12">
      <c r="C71" s="8"/>
      <c r="D71" s="8"/>
      <c r="E71" t="s">
        <v>46</v>
      </c>
    </row>
    <row r="72" spans="3:4" ht="12">
      <c r="C72" s="8"/>
      <c r="D72" s="8"/>
    </row>
    <row r="73" spans="3:4" ht="12">
      <c r="C73" s="8"/>
      <c r="D73" s="8"/>
    </row>
    <row r="74" spans="3:4" ht="12">
      <c r="C74" s="8"/>
      <c r="D74" s="8"/>
    </row>
    <row r="75" spans="3:4" ht="12">
      <c r="C75" s="8"/>
      <c r="D75" s="8"/>
    </row>
    <row r="76" spans="3:4" ht="12">
      <c r="C76" s="8"/>
      <c r="D76" s="8"/>
    </row>
    <row r="77" spans="3:4" ht="12">
      <c r="C77" s="8"/>
      <c r="D77" s="8"/>
    </row>
    <row r="78" spans="3:4" ht="12">
      <c r="C78" s="8"/>
      <c r="D78" s="8"/>
    </row>
    <row r="79" spans="3:4" ht="12">
      <c r="C79" s="8"/>
      <c r="D79" s="8"/>
    </row>
    <row r="80" spans="3:4" ht="12">
      <c r="C80" s="8"/>
      <c r="D80" s="8"/>
    </row>
    <row r="81" spans="3:4" ht="12">
      <c r="C81" s="8"/>
      <c r="D81" s="8"/>
    </row>
    <row r="82" spans="3:4" ht="12">
      <c r="C82" s="8"/>
      <c r="D82" s="8"/>
    </row>
    <row r="83" spans="3:4" ht="12">
      <c r="C83" s="8"/>
      <c r="D83" s="8"/>
    </row>
    <row r="84" spans="3:4" ht="12">
      <c r="C84" s="8"/>
      <c r="D84" s="8"/>
    </row>
    <row r="85" spans="3:4" ht="12">
      <c r="C85" s="8"/>
      <c r="D85" s="8"/>
    </row>
    <row r="86" spans="3:4" ht="12">
      <c r="C86" s="8"/>
      <c r="D86" s="8"/>
    </row>
    <row r="87" spans="3:4" ht="12">
      <c r="C87" s="8"/>
      <c r="D87" s="8"/>
    </row>
    <row r="88" spans="3:4" ht="12">
      <c r="C88" s="8"/>
      <c r="D88" s="8"/>
    </row>
    <row r="89" spans="3:4" ht="12">
      <c r="C89" s="8"/>
      <c r="D89" s="8"/>
    </row>
    <row r="90" spans="3:4" ht="12">
      <c r="C90" s="8"/>
      <c r="D90" s="8"/>
    </row>
    <row r="91" spans="3:4" ht="12">
      <c r="C91" s="8"/>
      <c r="D91" s="8"/>
    </row>
    <row r="92" spans="3:4" ht="12">
      <c r="C92" s="8"/>
      <c r="D92" s="8"/>
    </row>
    <row r="93" spans="3:4" ht="12">
      <c r="C93" s="8"/>
      <c r="D93" s="8"/>
    </row>
    <row r="94" spans="3:4" ht="12">
      <c r="C94" s="8"/>
      <c r="D94" s="8"/>
    </row>
    <row r="95" spans="3:4" ht="12">
      <c r="C95" s="8"/>
      <c r="D95" s="8"/>
    </row>
    <row r="96" spans="3:4" ht="12">
      <c r="C96" s="8"/>
      <c r="D96" s="8"/>
    </row>
    <row r="97" spans="3:4" ht="12">
      <c r="C97" s="8"/>
      <c r="D97" s="8"/>
    </row>
    <row r="98" spans="3:5" ht="12">
      <c r="C98" s="8"/>
      <c r="D98" s="8"/>
      <c r="E98" t="s">
        <v>47</v>
      </c>
    </row>
  </sheetData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O25" sqref="O25"/>
    </sheetView>
  </sheetViews>
  <sheetFormatPr defaultColWidth="11.421875" defaultRowHeight="12.75"/>
  <cols>
    <col min="1" max="1" width="5.140625" style="0" customWidth="1"/>
    <col min="2" max="2" width="9.8515625" style="1" customWidth="1"/>
    <col min="3" max="3" width="23.28125" style="1" customWidth="1"/>
    <col min="4" max="4" width="19.00390625" style="1" customWidth="1"/>
    <col min="5" max="5" width="11.28125" style="2" customWidth="1"/>
    <col min="6" max="6" width="11.421875" style="2" customWidth="1"/>
    <col min="7" max="16384" width="8.8515625" style="0" customWidth="1"/>
  </cols>
  <sheetData>
    <row r="2" ht="12">
      <c r="B2" s="5" t="s">
        <v>39</v>
      </c>
    </row>
    <row r="3" ht="12">
      <c r="B3" s="3" t="s">
        <v>38</v>
      </c>
    </row>
    <row r="4" ht="12">
      <c r="B4" s="4">
        <v>40304</v>
      </c>
    </row>
    <row r="7" spans="2:6" ht="12.75" thickBot="1">
      <c r="B7" s="6" t="s">
        <v>32</v>
      </c>
      <c r="C7" s="6" t="s">
        <v>31</v>
      </c>
      <c r="D7" s="6" t="s">
        <v>35</v>
      </c>
      <c r="E7" s="7" t="s">
        <v>36</v>
      </c>
      <c r="F7" s="7" t="s">
        <v>37</v>
      </c>
    </row>
    <row r="8" spans="2:6" ht="12.75" thickTop="1">
      <c r="B8" s="1" t="s">
        <v>33</v>
      </c>
      <c r="C8" s="9">
        <v>1010</v>
      </c>
      <c r="D8" s="12">
        <v>372.383</v>
      </c>
      <c r="E8" s="2">
        <f>SLOPE(D8:D10,C8:C10)</f>
        <v>0.36930045660440736</v>
      </c>
      <c r="F8" s="2">
        <f>INTERCEPT(D8:D10,C8:C10)</f>
        <v>0.40477827374795083</v>
      </c>
    </row>
    <row r="9" spans="2:4" ht="12">
      <c r="B9" s="1" t="s">
        <v>33</v>
      </c>
      <c r="C9" s="9">
        <v>500</v>
      </c>
      <c r="D9" s="13">
        <v>187.365</v>
      </c>
    </row>
    <row r="10" spans="2:4" ht="12.75" thickBot="1">
      <c r="B10" s="1" t="s">
        <v>33</v>
      </c>
      <c r="C10" s="9">
        <v>100.1</v>
      </c>
      <c r="D10" s="14">
        <v>36.077</v>
      </c>
    </row>
    <row r="11" spans="2:6" ht="12.75" thickTop="1">
      <c r="B11" s="1" t="s">
        <v>34</v>
      </c>
      <c r="C11" s="9">
        <v>1.0511</v>
      </c>
      <c r="D11" s="1">
        <v>1.05</v>
      </c>
      <c r="E11" s="2">
        <f>SLOPE(D11:D13,C11:C13)</f>
        <v>0.7328562937948819</v>
      </c>
      <c r="F11" s="2">
        <f>INTERCEPT(D11:D13,C11:C13)</f>
        <v>0.915343830839932</v>
      </c>
    </row>
    <row r="12" spans="2:4" ht="12">
      <c r="B12" s="1" t="s">
        <v>34</v>
      </c>
      <c r="C12" s="9">
        <v>10.1</v>
      </c>
      <c r="D12" s="1">
        <v>9.097</v>
      </c>
    </row>
    <row r="13" spans="2:4" ht="12">
      <c r="B13" s="1" t="s">
        <v>34</v>
      </c>
      <c r="C13" s="9">
        <v>50</v>
      </c>
      <c r="D13" s="1">
        <v>37.414</v>
      </c>
    </row>
    <row r="14" spans="2:6" ht="12">
      <c r="B14" s="1" t="s">
        <v>40</v>
      </c>
      <c r="C14" s="9">
        <v>0.101</v>
      </c>
      <c r="D14" s="1">
        <v>22.339</v>
      </c>
      <c r="E14" s="2">
        <f>SLOPE(D14:D15,C14:C15)</f>
        <v>145.31256952169073</v>
      </c>
      <c r="F14" s="2">
        <f>INTERCEPT(D14:D15,C14:C15)</f>
        <v>7.662430478309247</v>
      </c>
    </row>
    <row r="15" spans="2:4" ht="12">
      <c r="B15" s="1" t="s">
        <v>40</v>
      </c>
      <c r="C15" s="9">
        <v>1</v>
      </c>
      <c r="D15" s="1">
        <v>152.975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38" sqref="B38"/>
    </sheetView>
  </sheetViews>
  <sheetFormatPr defaultColWidth="11.421875" defaultRowHeight="12.75"/>
  <cols>
    <col min="2" max="2" width="13.00390625" style="0" customWidth="1"/>
    <col min="3" max="3" width="13.140625" style="0" customWidth="1"/>
  </cols>
  <sheetData>
    <row r="1" spans="2:3" s="17" customFormat="1" ht="36">
      <c r="B1" s="17" t="s">
        <v>91</v>
      </c>
      <c r="C1" s="17" t="s">
        <v>96</v>
      </c>
    </row>
    <row r="2" spans="1:3" ht="12">
      <c r="A2" s="1" t="s">
        <v>51</v>
      </c>
      <c r="B2">
        <v>7.6</v>
      </c>
      <c r="C2" s="18">
        <f>$C$26-(PI()*($B$25)^2*B2)</f>
        <v>552.9823333234812</v>
      </c>
    </row>
    <row r="3" spans="1:3" ht="12">
      <c r="A3" s="1" t="s">
        <v>53</v>
      </c>
      <c r="B3">
        <v>7.1</v>
      </c>
      <c r="C3" s="18">
        <f aca="true" t="shared" si="0" ref="C3:C21">$C$26-(PI()*($B$25)^2*B3)</f>
        <v>578.1150745521995</v>
      </c>
    </row>
    <row r="4" spans="1:3" ht="12">
      <c r="A4" s="1" t="s">
        <v>54</v>
      </c>
      <c r="B4">
        <v>8.6</v>
      </c>
      <c r="C4" s="18">
        <f t="shared" si="0"/>
        <v>502.71685086604447</v>
      </c>
    </row>
    <row r="5" spans="1:3" ht="12">
      <c r="A5" s="1" t="s">
        <v>55</v>
      </c>
      <c r="B5">
        <v>8.6</v>
      </c>
      <c r="C5" s="18">
        <f t="shared" si="0"/>
        <v>502.71685086604447</v>
      </c>
    </row>
    <row r="6" spans="1:3" ht="12">
      <c r="A6" s="1" t="s">
        <v>56</v>
      </c>
      <c r="B6">
        <v>8.1</v>
      </c>
      <c r="C6" s="18">
        <f t="shared" si="0"/>
        <v>527.8495920947628</v>
      </c>
    </row>
    <row r="7" spans="1:3" ht="12">
      <c r="A7" s="1" t="s">
        <v>57</v>
      </c>
      <c r="B7">
        <v>7.1</v>
      </c>
      <c r="C7" s="18">
        <f t="shared" si="0"/>
        <v>578.1150745521995</v>
      </c>
    </row>
    <row r="8" spans="1:3" ht="12">
      <c r="A8" s="1" t="s">
        <v>58</v>
      </c>
      <c r="B8">
        <v>7.7</v>
      </c>
      <c r="C8" s="18">
        <f t="shared" si="0"/>
        <v>547.9557850777375</v>
      </c>
    </row>
    <row r="9" spans="1:3" ht="12">
      <c r="A9" s="1" t="s">
        <v>59</v>
      </c>
      <c r="B9">
        <v>7.8</v>
      </c>
      <c r="C9" s="18">
        <f t="shared" si="0"/>
        <v>542.9292368319939</v>
      </c>
    </row>
    <row r="10" spans="1:3" ht="12">
      <c r="A10" s="1" t="s">
        <v>60</v>
      </c>
      <c r="B10">
        <v>6.9</v>
      </c>
      <c r="C10" s="18">
        <f t="shared" si="0"/>
        <v>588.1681710436868</v>
      </c>
    </row>
    <row r="11" spans="1:3" ht="12">
      <c r="A11" s="1" t="s">
        <v>61</v>
      </c>
      <c r="B11">
        <v>7.6</v>
      </c>
      <c r="C11" s="18">
        <f t="shared" si="0"/>
        <v>552.9823333234812</v>
      </c>
    </row>
    <row r="12" spans="1:3" ht="12">
      <c r="A12" s="1" t="s">
        <v>52</v>
      </c>
      <c r="B12">
        <v>7.7</v>
      </c>
      <c r="C12" s="18">
        <f t="shared" si="0"/>
        <v>547.9557850777375</v>
      </c>
    </row>
    <row r="13" spans="1:3" ht="12">
      <c r="A13" s="1" t="s">
        <v>62</v>
      </c>
      <c r="B13">
        <v>8.6</v>
      </c>
      <c r="C13" s="18">
        <f t="shared" si="0"/>
        <v>502.71685086604447</v>
      </c>
    </row>
    <row r="14" spans="1:3" ht="12">
      <c r="A14" s="1" t="s">
        <v>63</v>
      </c>
      <c r="B14">
        <v>7.3</v>
      </c>
      <c r="C14" s="18">
        <f t="shared" si="0"/>
        <v>568.0619780607121</v>
      </c>
    </row>
    <row r="15" spans="1:3" ht="12">
      <c r="A15" s="1" t="s">
        <v>64</v>
      </c>
      <c r="B15">
        <v>8.9</v>
      </c>
      <c r="C15" s="18">
        <f t="shared" si="0"/>
        <v>487.63720612881343</v>
      </c>
    </row>
    <row r="16" spans="1:3" ht="12">
      <c r="A16" s="1" t="s">
        <v>65</v>
      </c>
      <c r="B16">
        <v>7.9</v>
      </c>
      <c r="C16" s="18">
        <f t="shared" si="0"/>
        <v>537.9026885862502</v>
      </c>
    </row>
    <row r="17" spans="1:3" ht="12">
      <c r="A17" s="1" t="s">
        <v>66</v>
      </c>
      <c r="B17">
        <v>8.6</v>
      </c>
      <c r="C17" s="18">
        <f t="shared" si="0"/>
        <v>502.71685086604447</v>
      </c>
    </row>
    <row r="18" spans="1:3" ht="12">
      <c r="A18" s="1" t="s">
        <v>67</v>
      </c>
      <c r="B18">
        <v>8.3</v>
      </c>
      <c r="C18" s="18">
        <f t="shared" si="0"/>
        <v>517.7964956032754</v>
      </c>
    </row>
    <row r="19" spans="1:3" ht="12">
      <c r="A19" s="1" t="s">
        <v>68</v>
      </c>
      <c r="B19">
        <v>8.5</v>
      </c>
      <c r="C19" s="18">
        <f t="shared" si="0"/>
        <v>507.7433991117881</v>
      </c>
    </row>
    <row r="20" spans="1:3" ht="12">
      <c r="A20" s="1" t="s">
        <v>69</v>
      </c>
      <c r="B20">
        <v>8.1</v>
      </c>
      <c r="C20" s="18">
        <f t="shared" si="0"/>
        <v>527.8495920947628</v>
      </c>
    </row>
    <row r="21" spans="1:3" ht="12">
      <c r="A21" s="1" t="s">
        <v>70</v>
      </c>
      <c r="B21">
        <v>8.7</v>
      </c>
      <c r="C21" s="18">
        <f t="shared" si="0"/>
        <v>497.6903026203008</v>
      </c>
    </row>
    <row r="23" spans="1:2" ht="12">
      <c r="A23" s="1" t="s">
        <v>92</v>
      </c>
      <c r="B23">
        <v>15.85</v>
      </c>
    </row>
    <row r="24" spans="1:2" ht="12">
      <c r="A24" s="1" t="s">
        <v>93</v>
      </c>
      <c r="B24">
        <v>8</v>
      </c>
    </row>
    <row r="25" spans="1:2" ht="12">
      <c r="A25" s="1" t="s">
        <v>94</v>
      </c>
      <c r="B25">
        <v>4</v>
      </c>
    </row>
    <row r="26" spans="1:3" ht="12">
      <c r="A26" s="1" t="s">
        <v>95</v>
      </c>
      <c r="C26">
        <v>935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evlab</dc:creator>
  <cp:keywords/>
  <dc:description/>
  <cp:lastModifiedBy>Howard Drossman</cp:lastModifiedBy>
  <dcterms:created xsi:type="dcterms:W3CDTF">2007-02-07T16:44:53Z</dcterms:created>
  <dcterms:modified xsi:type="dcterms:W3CDTF">2010-05-07T01:03:24Z</dcterms:modified>
  <cp:category/>
  <cp:version/>
  <cp:contentType/>
  <cp:contentStatus/>
</cp:coreProperties>
</file>