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3240" windowWidth="22600" windowHeight="8520" tabRatio="821" activeTab="0"/>
  </bookViews>
  <sheets>
    <sheet name="data_final " sheetId="1" r:id="rId1"/>
    <sheet name="Macroinvertabrates raw" sheetId="2" r:id="rId2"/>
    <sheet name="Sheet3" sheetId="3" r:id="rId3"/>
  </sheets>
  <definedNames>
    <definedName name="_xlnm.Print_Titles" localSheetId="1">'Macroinvertabrates raw'!$A:$A</definedName>
  </definedNames>
  <calcPr fullCalcOnLoad="1"/>
</workbook>
</file>

<file path=xl/sharedStrings.xml><?xml version="1.0" encoding="utf-8"?>
<sst xmlns="http://schemas.openxmlformats.org/spreadsheetml/2006/main" count="495" uniqueCount="223">
  <si>
    <t>FC24</t>
  </si>
  <si>
    <t>CHINA</t>
  </si>
  <si>
    <t>HD</t>
  </si>
  <si>
    <t>TNC</t>
  </si>
  <si>
    <t>SPRING</t>
  </si>
  <si>
    <t>CASITA</t>
  </si>
  <si>
    <t>CHNL</t>
  </si>
  <si>
    <t>CC</t>
  </si>
  <si>
    <t>ATBP</t>
  </si>
  <si>
    <t>SHOOK</t>
  </si>
  <si>
    <t>JOE</t>
  </si>
  <si>
    <t>MCST</t>
  </si>
  <si>
    <t>S9 S. Catamount Reservoir (2)</t>
  </si>
  <si>
    <t>S5 S. Catamount Inlet (1)</t>
  </si>
  <si>
    <t>S5 S. Catamount Inlet (2)</t>
  </si>
  <si>
    <t>D2 N. Catamount Reservoir (1)</t>
  </si>
  <si>
    <t>D2 N. Catamount Reservoir (2)</t>
  </si>
  <si>
    <t>D1 N. Cat Reservoir Inlet (1)</t>
  </si>
  <si>
    <t>D1 N. Cat Reservoir Inlet (2)</t>
  </si>
  <si>
    <t>H10 Crystola (1)</t>
  </si>
  <si>
    <t>Fountain Creek at Tipi</t>
  </si>
  <si>
    <t xml:space="preserve">Sutherland Creek near Howard's house </t>
  </si>
  <si>
    <t>ppm</t>
  </si>
  <si>
    <t>uS/cm</t>
  </si>
  <si>
    <t>F-</t>
  </si>
  <si>
    <t>S. Catamount Inlet</t>
  </si>
  <si>
    <t>ALK-av</t>
  </si>
  <si>
    <t>SITE</t>
  </si>
  <si>
    <t>SAMP_DATE</t>
  </si>
  <si>
    <t>SAMP_TIME</t>
  </si>
  <si>
    <t>EASTING</t>
  </si>
  <si>
    <t>NORTHING</t>
  </si>
  <si>
    <t>ELEV</t>
  </si>
  <si>
    <t>SLOPE</t>
  </si>
  <si>
    <t>WIDTH</t>
  </si>
  <si>
    <t>TEMP</t>
  </si>
  <si>
    <t>CONDUCTIV</t>
  </si>
  <si>
    <t>SPEC_COND</t>
  </si>
  <si>
    <t>TDS</t>
  </si>
  <si>
    <t>TSS</t>
  </si>
  <si>
    <t>S. Catamount Reservoir</t>
  </si>
  <si>
    <t>N. Catamount Reservoir</t>
  </si>
  <si>
    <t>N. Cat Reservoir Inlet</t>
  </si>
  <si>
    <t>Pikes Peak Hwy MM3</t>
  </si>
  <si>
    <t>Fountain Creek Above Manitou</t>
  </si>
  <si>
    <t>Stratton Spring</t>
  </si>
  <si>
    <t>*</t>
  </si>
  <si>
    <t>*sample not yet analyzed</t>
  </si>
  <si>
    <t>Fountain Creek at 8th above channelization</t>
  </si>
  <si>
    <t>Fountain Creek at 8th in channelization</t>
  </si>
  <si>
    <t>Monument Creek above confluence</t>
  </si>
  <si>
    <t>Fountain Creek below Wastewater Plant</t>
  </si>
  <si>
    <t>NO3-</t>
  </si>
  <si>
    <t>PO43-</t>
  </si>
  <si>
    <t>SN2a</t>
  </si>
  <si>
    <t>SN3a</t>
  </si>
  <si>
    <t>Blue River aqueduct</t>
  </si>
  <si>
    <t>S6</t>
  </si>
  <si>
    <t>CODE</t>
  </si>
  <si>
    <t>DO_percent</t>
  </si>
  <si>
    <t>mmol DIC/L</t>
  </si>
  <si>
    <t>deg C</t>
  </si>
  <si>
    <t>m</t>
  </si>
  <si>
    <t>mg/L</t>
  </si>
  <si>
    <t>Pikes Peak Snow Pit 2a</t>
  </si>
  <si>
    <t>ID</t>
  </si>
  <si>
    <t>nd-nbelow detection limit</t>
  </si>
  <si>
    <t>nd</t>
  </si>
  <si>
    <t># sample not analyzed</t>
  </si>
  <si>
    <t>#</t>
  </si>
  <si>
    <t>ppm-part per million by mass</t>
  </si>
  <si>
    <t>ppb-part per billion by mass</t>
  </si>
  <si>
    <t>mM millimoles/L</t>
  </si>
  <si>
    <t>na-not applicable</t>
  </si>
  <si>
    <t>Pikes Peak Snow Pit 2</t>
  </si>
  <si>
    <t>Pikes Peak Snow Pit 1</t>
  </si>
  <si>
    <t>Pikes Peak Snow Pit 3</t>
  </si>
  <si>
    <t>Pikes Peak Snow Pit 3a</t>
  </si>
  <si>
    <t>Cat_1_per</t>
  </si>
  <si>
    <t>Cat_2_per</t>
  </si>
  <si>
    <t>Cat_3_per</t>
  </si>
  <si>
    <t>other_per</t>
  </si>
  <si>
    <t>Southerland Creek at Town and Country</t>
  </si>
  <si>
    <t>D4</t>
  </si>
  <si>
    <t>na</t>
  </si>
  <si>
    <t>H10</t>
  </si>
  <si>
    <t>H13</t>
  </si>
  <si>
    <t>Fountain Creek at Waldo Canyon</t>
  </si>
  <si>
    <t>DOC</t>
  </si>
  <si>
    <t>Monument Creek at Uintah (campus)</t>
  </si>
  <si>
    <t>H14</t>
  </si>
  <si>
    <t>Shooks Run (above WW plant)</t>
  </si>
  <si>
    <t>H10 Crystola (2)</t>
  </si>
  <si>
    <t>S8 Pikes Peak Hwy MM3 (1)</t>
  </si>
  <si>
    <t>S8 Pikes Peak Hwy MM3 (2)</t>
  </si>
  <si>
    <t>S7 Fountain Creek at Tipi (1)</t>
  </si>
  <si>
    <t>S7 Fountain Creek at Tipi (2)</t>
  </si>
  <si>
    <t>H13 Waldo Canyon (1)</t>
  </si>
  <si>
    <t>Crystola Creek at Crystola</t>
  </si>
  <si>
    <t>H13 Waldo Canyon (2)</t>
  </si>
  <si>
    <t>M11 Fountain Creek Above Manitou (1)</t>
  </si>
  <si>
    <t>M11 Fountain Creek Above Mainitou (2)</t>
  </si>
  <si>
    <t>SYMBOL</t>
  </si>
  <si>
    <t>PIT1</t>
  </si>
  <si>
    <t>PIT2</t>
  </si>
  <si>
    <t>PIT2A</t>
  </si>
  <si>
    <t>PIT3</t>
  </si>
  <si>
    <t>PIT3A</t>
  </si>
  <si>
    <t>SCAT</t>
  </si>
  <si>
    <t>NCAT</t>
  </si>
  <si>
    <t>NCRES</t>
  </si>
  <si>
    <t>BLUE</t>
  </si>
  <si>
    <t>CROWE</t>
  </si>
  <si>
    <t>TP</t>
  </si>
  <si>
    <t>CRYST</t>
  </si>
  <si>
    <t>WALDO</t>
  </si>
  <si>
    <t>H12 Fountain Creek Below Manitou (China China) (1)</t>
  </si>
  <si>
    <t>DO_meter</t>
  </si>
  <si>
    <t>DOWinkler</t>
  </si>
  <si>
    <t>Al</t>
  </si>
  <si>
    <t>D3 Sutherland Creek near Howard's house (1)</t>
  </si>
  <si>
    <t>D3 Sutherland Creek near Howard's house (2)</t>
  </si>
  <si>
    <t>D4 Sutherland Creek at Town &amp; Country (1)</t>
  </si>
  <si>
    <t>D4 Sutherland Creek at Town &amp; Country (2)</t>
  </si>
  <si>
    <t>M15 Fountain Creek at 8th above channelization (1)</t>
  </si>
  <si>
    <t>M15 Fountain Creek at 8th above channelization (2)</t>
  </si>
  <si>
    <t>M16 Fountain Creek at 8th in channelization (1)</t>
  </si>
  <si>
    <t>D17 Monument Creek above confluence (1)</t>
  </si>
  <si>
    <t>D17 Monument Creek above confluence (2)</t>
  </si>
  <si>
    <t>M16 Fountain Creek at 8th in channelization (2)</t>
  </si>
  <si>
    <t>M19 Shooks Run (1)</t>
  </si>
  <si>
    <t>M19 Shooks Run (2)</t>
  </si>
  <si>
    <t>M18 Fountain Creek above Wastewater Plant (1)</t>
  </si>
  <si>
    <t>M18 Fountain Creek above Wastewater Plant (2)</t>
  </si>
  <si>
    <t>ppb</t>
  </si>
  <si>
    <t>M20 Fountain Creek below Wastewater Plant (1)</t>
  </si>
  <si>
    <t>H22 Garden of the Gods(1)</t>
  </si>
  <si>
    <t>H22 Garden of the Gods(2)</t>
  </si>
  <si>
    <t>H12 Foutain Creek Below Manitou (China China) (2)</t>
  </si>
  <si>
    <t>H12 Fountain Creek Below Manitou (China China) (3)</t>
  </si>
  <si>
    <t>SN1</t>
  </si>
  <si>
    <t>SN2</t>
  </si>
  <si>
    <t>SN3</t>
  </si>
  <si>
    <t>S9</t>
  </si>
  <si>
    <t>S5</t>
  </si>
  <si>
    <t>D1</t>
  </si>
  <si>
    <t>D2</t>
  </si>
  <si>
    <t>S7</t>
  </si>
  <si>
    <t>H11</t>
  </si>
  <si>
    <t>H12</t>
  </si>
  <si>
    <t>D3</t>
  </si>
  <si>
    <t>H21</t>
  </si>
  <si>
    <t>M15</t>
  </si>
  <si>
    <t>M16</t>
  </si>
  <si>
    <t>D17</t>
  </si>
  <si>
    <t>M18</t>
  </si>
  <si>
    <t>M20</t>
  </si>
  <si>
    <t>M19</t>
  </si>
  <si>
    <t>Fountain Creek above Wastewater Plant (lil' Joe's)</t>
  </si>
  <si>
    <t>SO42-</t>
  </si>
  <si>
    <t>Cl-</t>
  </si>
  <si>
    <t>Na+</t>
  </si>
  <si>
    <t>K+</t>
  </si>
  <si>
    <t>Mg++</t>
  </si>
  <si>
    <t>Ca++</t>
  </si>
  <si>
    <t>Mn</t>
  </si>
  <si>
    <t>Fe</t>
  </si>
  <si>
    <t>Pb</t>
  </si>
  <si>
    <t>Se</t>
  </si>
  <si>
    <t>Si</t>
  </si>
  <si>
    <t>Ni</t>
  </si>
  <si>
    <t>Zn</t>
  </si>
  <si>
    <t>BOD1</t>
  </si>
  <si>
    <t>BOD2</t>
  </si>
  <si>
    <t>pH</t>
  </si>
  <si>
    <t>Spec_Rich</t>
  </si>
  <si>
    <t>site</t>
  </si>
  <si>
    <t>Stonefly</t>
  </si>
  <si>
    <t>Mayfly</t>
  </si>
  <si>
    <t>Caddisfly</t>
  </si>
  <si>
    <t>Water_Penny</t>
  </si>
  <si>
    <t>Riffle_Beetle</t>
  </si>
  <si>
    <t>Gilled Snail</t>
  </si>
  <si>
    <t>Dobsonfly</t>
  </si>
  <si>
    <t>Category</t>
  </si>
  <si>
    <t>Scud</t>
  </si>
  <si>
    <t>Alderfly larvae</t>
  </si>
  <si>
    <t>Fishfly larvae</t>
  </si>
  <si>
    <t>Damselfly</t>
  </si>
  <si>
    <t>Watersnipe fly larvae</t>
  </si>
  <si>
    <t>Crane fly</t>
  </si>
  <si>
    <t>Dragonfly</t>
  </si>
  <si>
    <t>Aquatic worm</t>
  </si>
  <si>
    <t>Midge fly larva</t>
  </si>
  <si>
    <t>Beetle larva</t>
  </si>
  <si>
    <t>leech</t>
  </si>
  <si>
    <t>Pouch/Pond Snail</t>
  </si>
  <si>
    <t>Planarium</t>
  </si>
  <si>
    <t>Water mite</t>
  </si>
  <si>
    <t>True bug adult</t>
  </si>
  <si>
    <t>total #</t>
  </si>
  <si>
    <t>Category I</t>
  </si>
  <si>
    <t>Category II</t>
  </si>
  <si>
    <t>Total #</t>
  </si>
  <si>
    <t>Category III</t>
  </si>
  <si>
    <t>%</t>
  </si>
  <si>
    <t>Species_Richness</t>
  </si>
  <si>
    <t># species</t>
  </si>
  <si>
    <t>Sowbug</t>
  </si>
  <si>
    <t>Individuals</t>
  </si>
  <si>
    <t>Plecoptera</t>
  </si>
  <si>
    <t>Trichoptera</t>
  </si>
  <si>
    <t>Ephemeroptera</t>
  </si>
  <si>
    <t>Coleoptera</t>
  </si>
  <si>
    <t>Diptera</t>
  </si>
  <si>
    <t>Mollusca</t>
  </si>
  <si>
    <t>Odonata</t>
  </si>
  <si>
    <t>Hirudinea</t>
  </si>
  <si>
    <t>Hemiptera</t>
  </si>
  <si>
    <t>Fountain Creek Below Manitou (China China)</t>
  </si>
  <si>
    <t>other</t>
  </si>
  <si>
    <t>Other</t>
  </si>
  <si>
    <t>S9 S. Catamount Reservoir (1)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</si>
</sst>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dd\-mmm\-yy"/>
    <numFmt numFmtId="167" formatCode="d\-mmm\-yyyy"/>
    <numFmt numFmtId="168" formatCode="0.0"/>
    <numFmt numFmtId="169" formatCode="0.00000"/>
    <numFmt numFmtId="170" formatCode="0.000000"/>
    <numFmt numFmtId="171" formatCode="0.000000000"/>
    <numFmt numFmtId="172" formatCode="0.00000000"/>
    <numFmt numFmtId="173" formatCode="0.0000000"/>
    <numFmt numFmtId="174" formatCode="0.0000000000"/>
    <numFmt numFmtId="175" formatCode="0.00000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6"/>
  <sheetViews>
    <sheetView tabSelected="1" workbookViewId="0" topLeftCell="A1">
      <pane xSplit="2" topLeftCell="C1" activePane="topRight" state="frozen"/>
      <selection pane="topLeft" activeCell="A1" sqref="A1"/>
      <selection pane="topRight" activeCell="D44" sqref="D44"/>
    </sheetView>
  </sheetViews>
  <sheetFormatPr defaultColWidth="11.421875" defaultRowHeight="12.75"/>
  <cols>
    <col min="1" max="1" width="3.140625" style="0" bestFit="1" customWidth="1"/>
    <col min="2" max="2" width="6.00390625" style="0" bestFit="1" customWidth="1"/>
    <col min="3" max="3" width="8.421875" style="0" bestFit="1" customWidth="1"/>
    <col min="4" max="4" width="40.00390625" style="0" bestFit="1" customWidth="1"/>
    <col min="5" max="5" width="11.7109375" style="0" bestFit="1" customWidth="1"/>
    <col min="6" max="6" width="11.421875" style="9" bestFit="1" customWidth="1"/>
    <col min="7" max="7" width="8.8515625" style="9" customWidth="1"/>
    <col min="8" max="8" width="10.140625" style="9" bestFit="1" customWidth="1"/>
    <col min="9" max="9" width="6.140625" style="15" bestFit="1" customWidth="1"/>
    <col min="10" max="10" width="7.00390625" style="9" customWidth="1"/>
    <col min="11" max="11" width="6.7109375" style="9" bestFit="1" customWidth="1"/>
    <col min="12" max="12" width="6.140625" style="9" bestFit="1" customWidth="1"/>
    <col min="13" max="13" width="4.7109375" style="9" bestFit="1" customWidth="1"/>
    <col min="14" max="14" width="11.140625" style="9" bestFit="1" customWidth="1"/>
    <col min="15" max="15" width="11.7109375" style="9" bestFit="1" customWidth="1"/>
    <col min="16" max="16" width="9.140625" style="9" bestFit="1" customWidth="1"/>
    <col min="17" max="17" width="10.7109375" style="9" bestFit="1" customWidth="1"/>
    <col min="18" max="18" width="9.28125" style="9" bestFit="1" customWidth="1"/>
    <col min="19" max="20" width="5.140625" style="9" bestFit="1" customWidth="1"/>
    <col min="21" max="21" width="5.140625" style="9" customWidth="1"/>
    <col min="22" max="23" width="5.8515625" style="9" bestFit="1" customWidth="1"/>
    <col min="24" max="24" width="10.421875" style="9" bestFit="1" customWidth="1"/>
    <col min="25" max="25" width="4.7109375" style="9" bestFit="1" customWidth="1"/>
    <col min="26" max="26" width="5.7109375" style="9" bestFit="1" customWidth="1"/>
    <col min="27" max="27" width="6.7109375" style="9" bestFit="1" customWidth="1"/>
    <col min="28" max="28" width="6.140625" style="9" bestFit="1" customWidth="1"/>
    <col min="29" max="30" width="6.7109375" style="9" bestFit="1" customWidth="1"/>
    <col min="31" max="32" width="5.7109375" style="9" bestFit="1" customWidth="1"/>
    <col min="33" max="33" width="6.7109375" style="9" bestFit="1" customWidth="1"/>
    <col min="34" max="34" width="6.7109375" style="9" customWidth="1"/>
    <col min="35" max="35" width="7.421875" style="9" bestFit="1" customWidth="1"/>
    <col min="36" max="36" width="7.421875" style="9" customWidth="1"/>
    <col min="37" max="37" width="5.7109375" style="9" bestFit="1" customWidth="1"/>
    <col min="38" max="38" width="4.7109375" style="9" bestFit="1" customWidth="1"/>
    <col min="39" max="39" width="5.7109375" style="9" bestFit="1" customWidth="1"/>
    <col min="40" max="41" width="4.7109375" style="9" bestFit="1" customWidth="1"/>
    <col min="42" max="44" width="9.28125" style="9" bestFit="1" customWidth="1"/>
    <col min="45" max="45" width="8.7109375" style="9" bestFit="1" customWidth="1"/>
    <col min="46" max="46" width="10.00390625" style="9" bestFit="1" customWidth="1"/>
    <col min="47" max="16384" width="8.8515625" style="0" customWidth="1"/>
  </cols>
  <sheetData>
    <row r="1" spans="1:46" ht="12">
      <c r="A1" t="s">
        <v>65</v>
      </c>
      <c r="B1" t="s">
        <v>58</v>
      </c>
      <c r="C1" t="s">
        <v>102</v>
      </c>
      <c r="D1" t="s">
        <v>27</v>
      </c>
      <c r="E1" t="s">
        <v>28</v>
      </c>
      <c r="F1" s="9" t="s">
        <v>29</v>
      </c>
      <c r="G1" s="9" t="s">
        <v>30</v>
      </c>
      <c r="H1" s="9" t="s">
        <v>31</v>
      </c>
      <c r="I1" s="15" t="s">
        <v>32</v>
      </c>
      <c r="J1" s="9" t="s">
        <v>33</v>
      </c>
      <c r="K1" s="9" t="s">
        <v>34</v>
      </c>
      <c r="L1" s="9" t="s">
        <v>35</v>
      </c>
      <c r="M1" s="9" t="s">
        <v>174</v>
      </c>
      <c r="N1" s="9" t="s">
        <v>36</v>
      </c>
      <c r="O1" s="9" t="s">
        <v>37</v>
      </c>
      <c r="P1" s="9" t="s">
        <v>117</v>
      </c>
      <c r="Q1" s="9" t="s">
        <v>59</v>
      </c>
      <c r="R1" s="9" t="s">
        <v>118</v>
      </c>
      <c r="S1" s="9" t="s">
        <v>39</v>
      </c>
      <c r="T1" s="9" t="s">
        <v>38</v>
      </c>
      <c r="U1" s="9" t="s">
        <v>88</v>
      </c>
      <c r="V1" s="9" t="s">
        <v>172</v>
      </c>
      <c r="W1" s="9" t="s">
        <v>173</v>
      </c>
      <c r="X1" s="9" t="s">
        <v>26</v>
      </c>
      <c r="Y1" s="9" t="s">
        <v>24</v>
      </c>
      <c r="Z1" s="9" t="s">
        <v>160</v>
      </c>
      <c r="AA1" s="9" t="s">
        <v>52</v>
      </c>
      <c r="AB1" s="9" t="s">
        <v>53</v>
      </c>
      <c r="AC1" s="9" t="s">
        <v>159</v>
      </c>
      <c r="AD1" s="9" t="s">
        <v>161</v>
      </c>
      <c r="AE1" s="9" t="s">
        <v>162</v>
      </c>
      <c r="AF1" s="9" t="s">
        <v>163</v>
      </c>
      <c r="AG1" s="9" t="s">
        <v>164</v>
      </c>
      <c r="AH1" s="9" t="s">
        <v>169</v>
      </c>
      <c r="AI1" s="9" t="s">
        <v>119</v>
      </c>
      <c r="AJ1" s="9" t="s">
        <v>166</v>
      </c>
      <c r="AK1" s="9" t="s">
        <v>165</v>
      </c>
      <c r="AL1" s="9" t="s">
        <v>167</v>
      </c>
      <c r="AM1" s="9" t="s">
        <v>171</v>
      </c>
      <c r="AN1" s="9" t="s">
        <v>168</v>
      </c>
      <c r="AO1" s="9" t="s">
        <v>170</v>
      </c>
      <c r="AP1" s="2" t="s">
        <v>78</v>
      </c>
      <c r="AQ1" s="2" t="s">
        <v>79</v>
      </c>
      <c r="AR1" s="2" t="s">
        <v>80</v>
      </c>
      <c r="AS1" s="2" t="s">
        <v>81</v>
      </c>
      <c r="AT1" s="2" t="s">
        <v>175</v>
      </c>
    </row>
    <row r="2" spans="10:46" ht="12">
      <c r="J2" s="9" t="s">
        <v>205</v>
      </c>
      <c r="K2" s="9" t="s">
        <v>62</v>
      </c>
      <c r="L2" s="9" t="s">
        <v>61</v>
      </c>
      <c r="N2" s="9" t="s">
        <v>23</v>
      </c>
      <c r="O2" s="9" t="s">
        <v>23</v>
      </c>
      <c r="P2" s="9" t="s">
        <v>63</v>
      </c>
      <c r="Q2" s="9" t="s">
        <v>205</v>
      </c>
      <c r="R2" s="9" t="s">
        <v>63</v>
      </c>
      <c r="S2" s="9" t="s">
        <v>63</v>
      </c>
      <c r="T2" s="9" t="s">
        <v>63</v>
      </c>
      <c r="U2" s="9" t="s">
        <v>63</v>
      </c>
      <c r="V2" s="9" t="s">
        <v>63</v>
      </c>
      <c r="W2" s="9" t="s">
        <v>63</v>
      </c>
      <c r="X2" s="9" t="s">
        <v>60</v>
      </c>
      <c r="Y2" s="9" t="s">
        <v>22</v>
      </c>
      <c r="Z2" s="9" t="s">
        <v>22</v>
      </c>
      <c r="AA2" s="9" t="s">
        <v>22</v>
      </c>
      <c r="AB2" s="9" t="s">
        <v>22</v>
      </c>
      <c r="AC2" s="9" t="s">
        <v>22</v>
      </c>
      <c r="AD2" s="9" t="s">
        <v>22</v>
      </c>
      <c r="AE2" s="9" t="s">
        <v>22</v>
      </c>
      <c r="AF2" s="9" t="s">
        <v>22</v>
      </c>
      <c r="AG2" s="9" t="s">
        <v>22</v>
      </c>
      <c r="AH2" s="9" t="s">
        <v>22</v>
      </c>
      <c r="AI2" s="9" t="s">
        <v>134</v>
      </c>
      <c r="AJ2" s="9" t="s">
        <v>134</v>
      </c>
      <c r="AK2" s="9" t="s">
        <v>134</v>
      </c>
      <c r="AL2" s="9" t="s">
        <v>134</v>
      </c>
      <c r="AM2" s="9" t="s">
        <v>134</v>
      </c>
      <c r="AN2" s="9" t="s">
        <v>134</v>
      </c>
      <c r="AO2" s="9" t="s">
        <v>134</v>
      </c>
      <c r="AP2" s="9" t="s">
        <v>205</v>
      </c>
      <c r="AQ2" s="9" t="s">
        <v>205</v>
      </c>
      <c r="AR2" s="9" t="s">
        <v>205</v>
      </c>
      <c r="AS2" s="9" t="s">
        <v>205</v>
      </c>
      <c r="AT2" s="9" t="s">
        <v>207</v>
      </c>
    </row>
    <row r="3" spans="1:46" ht="12">
      <c r="A3">
        <v>1</v>
      </c>
      <c r="B3" t="s">
        <v>140</v>
      </c>
      <c r="C3" t="s">
        <v>103</v>
      </c>
      <c r="D3" t="s">
        <v>75</v>
      </c>
      <c r="E3" s="1">
        <v>38468</v>
      </c>
      <c r="F3" s="16">
        <v>0.4375</v>
      </c>
      <c r="G3" s="9">
        <v>493834</v>
      </c>
      <c r="H3" s="9">
        <v>4302388</v>
      </c>
      <c r="I3" s="15">
        <v>11742</v>
      </c>
      <c r="J3" s="9" t="s">
        <v>84</v>
      </c>
      <c r="K3" s="9" t="s">
        <v>84</v>
      </c>
      <c r="L3" s="9">
        <v>0</v>
      </c>
      <c r="M3" s="9">
        <v>6.9</v>
      </c>
      <c r="N3" s="9" t="s">
        <v>46</v>
      </c>
      <c r="O3" s="9" t="s">
        <v>46</v>
      </c>
      <c r="P3" s="9" t="s">
        <v>84</v>
      </c>
      <c r="Q3" s="9" t="s">
        <v>84</v>
      </c>
      <c r="R3" s="9" t="s">
        <v>84</v>
      </c>
      <c r="S3" s="9" t="s">
        <v>84</v>
      </c>
      <c r="T3" s="9" t="s">
        <v>84</v>
      </c>
      <c r="U3" s="9" t="s">
        <v>84</v>
      </c>
      <c r="V3" s="9" t="s">
        <v>69</v>
      </c>
      <c r="W3" s="9" t="s">
        <v>69</v>
      </c>
      <c r="X3" s="13">
        <v>0.117</v>
      </c>
      <c r="Y3" s="9" t="s">
        <v>67</v>
      </c>
      <c r="Z3" s="10">
        <v>1.289496114177044</v>
      </c>
      <c r="AA3" s="10">
        <v>0.42537245043757754</v>
      </c>
      <c r="AB3" s="9" t="s">
        <v>67</v>
      </c>
      <c r="AC3" s="10">
        <v>4.125721066139516</v>
      </c>
      <c r="AD3" s="10" t="s">
        <v>67</v>
      </c>
      <c r="AE3" s="10" t="s">
        <v>67</v>
      </c>
      <c r="AF3" s="10" t="s">
        <v>67</v>
      </c>
      <c r="AG3" s="10">
        <v>0.7296592279580751</v>
      </c>
      <c r="AH3" s="10">
        <v>0.08495575221238938</v>
      </c>
      <c r="AI3" s="11">
        <v>479.14032869785086</v>
      </c>
      <c r="AJ3" s="11">
        <v>50.56890012642225</v>
      </c>
      <c r="AK3" s="11">
        <v>8.849557522123893</v>
      </c>
      <c r="AL3" s="10">
        <v>0.2528445006321112</v>
      </c>
      <c r="AM3" s="12">
        <v>5.815423514538558</v>
      </c>
      <c r="AN3" s="10">
        <v>1.011378002528445</v>
      </c>
      <c r="AO3" s="10">
        <v>2.5284450063211126</v>
      </c>
      <c r="AP3" s="9" t="s">
        <v>84</v>
      </c>
      <c r="AQ3" s="9" t="s">
        <v>84</v>
      </c>
      <c r="AR3" s="9" t="s">
        <v>84</v>
      </c>
      <c r="AS3" s="9" t="s">
        <v>84</v>
      </c>
      <c r="AT3" s="9" t="s">
        <v>84</v>
      </c>
    </row>
    <row r="4" spans="1:46" ht="12">
      <c r="A4">
        <v>2</v>
      </c>
      <c r="B4" t="s">
        <v>141</v>
      </c>
      <c r="C4" t="s">
        <v>104</v>
      </c>
      <c r="D4" t="s">
        <v>74</v>
      </c>
      <c r="E4" s="1">
        <v>38468</v>
      </c>
      <c r="F4" s="16">
        <v>0.4375</v>
      </c>
      <c r="G4" s="9">
        <v>493842</v>
      </c>
      <c r="H4" s="9">
        <v>4302339</v>
      </c>
      <c r="I4" s="15">
        <v>11685</v>
      </c>
      <c r="J4" s="9" t="s">
        <v>84</v>
      </c>
      <c r="K4" s="9" t="s">
        <v>84</v>
      </c>
      <c r="L4" s="9">
        <v>0</v>
      </c>
      <c r="M4" s="9">
        <v>6.7</v>
      </c>
      <c r="N4" s="9" t="s">
        <v>46</v>
      </c>
      <c r="O4" s="9" t="s">
        <v>46</v>
      </c>
      <c r="P4" s="9" t="s">
        <v>84</v>
      </c>
      <c r="Q4" s="9" t="s">
        <v>84</v>
      </c>
      <c r="R4" s="9" t="s">
        <v>84</v>
      </c>
      <c r="S4" s="9" t="s">
        <v>84</v>
      </c>
      <c r="T4" s="9" t="s">
        <v>84</v>
      </c>
      <c r="U4" s="9" t="s">
        <v>84</v>
      </c>
      <c r="V4" s="9" t="s">
        <v>69</v>
      </c>
      <c r="W4" s="9" t="s">
        <v>69</v>
      </c>
      <c r="X4" s="13">
        <v>0.057</v>
      </c>
      <c r="Y4" s="9" t="s">
        <v>67</v>
      </c>
      <c r="Z4" s="10">
        <v>1.1264819088742992</v>
      </c>
      <c r="AA4" s="10">
        <v>0.514668535492943</v>
      </c>
      <c r="AB4" s="9" t="s">
        <v>67</v>
      </c>
      <c r="AC4" s="10">
        <v>4.194035192985633</v>
      </c>
      <c r="AD4" s="10">
        <v>0.052234388201319114</v>
      </c>
      <c r="AE4" s="10" t="s">
        <v>67</v>
      </c>
      <c r="AF4" s="10" t="s">
        <v>67</v>
      </c>
      <c r="AG4" s="10">
        <v>0.8268279179219089</v>
      </c>
      <c r="AH4" s="10">
        <v>0.02225031605562579</v>
      </c>
      <c r="AI4" s="11">
        <v>284.45006321112515</v>
      </c>
      <c r="AJ4" s="11">
        <v>5.815423514538558</v>
      </c>
      <c r="AK4" s="11">
        <v>13.90644753476612</v>
      </c>
      <c r="AL4" s="10">
        <v>0.7585335018963337</v>
      </c>
      <c r="AM4" s="12">
        <v>7.838179519595449</v>
      </c>
      <c r="AN4" s="10">
        <v>0</v>
      </c>
      <c r="AO4" s="10">
        <v>1.2642225031605563</v>
      </c>
      <c r="AP4" s="9" t="s">
        <v>84</v>
      </c>
      <c r="AQ4" s="9" t="s">
        <v>84</v>
      </c>
      <c r="AR4" s="9" t="s">
        <v>84</v>
      </c>
      <c r="AS4" s="9" t="s">
        <v>84</v>
      </c>
      <c r="AT4" s="9" t="s">
        <v>84</v>
      </c>
    </row>
    <row r="5" spans="1:46" ht="12">
      <c r="A5">
        <v>3</v>
      </c>
      <c r="B5" t="s">
        <v>54</v>
      </c>
      <c r="C5" t="s">
        <v>105</v>
      </c>
      <c r="D5" t="s">
        <v>64</v>
      </c>
      <c r="E5" s="1">
        <v>38468</v>
      </c>
      <c r="F5" s="16">
        <v>0.4375</v>
      </c>
      <c r="G5" s="9">
        <v>493842</v>
      </c>
      <c r="H5" s="9">
        <v>4302339</v>
      </c>
      <c r="I5" s="15">
        <v>11685</v>
      </c>
      <c r="J5" s="9" t="s">
        <v>84</v>
      </c>
      <c r="K5" s="9" t="s">
        <v>84</v>
      </c>
      <c r="L5" s="9" t="s">
        <v>69</v>
      </c>
      <c r="M5" s="9" t="s">
        <v>69</v>
      </c>
      <c r="N5" s="9" t="s">
        <v>46</v>
      </c>
      <c r="O5" s="9" t="s">
        <v>46</v>
      </c>
      <c r="P5" s="9" t="s">
        <v>84</v>
      </c>
      <c r="Q5" s="9" t="s">
        <v>84</v>
      </c>
      <c r="R5" s="9" t="s">
        <v>84</v>
      </c>
      <c r="S5" s="9" t="s">
        <v>84</v>
      </c>
      <c r="T5" s="9" t="s">
        <v>84</v>
      </c>
      <c r="U5" s="9" t="s">
        <v>84</v>
      </c>
      <c r="V5" s="9" t="s">
        <v>69</v>
      </c>
      <c r="W5" s="9" t="s">
        <v>69</v>
      </c>
      <c r="X5" s="13">
        <v>0.109</v>
      </c>
      <c r="Y5" s="9" t="s">
        <v>67</v>
      </c>
      <c r="Z5" s="10">
        <v>1.4961060097501522</v>
      </c>
      <c r="AA5" s="10">
        <v>0.9823028685974555</v>
      </c>
      <c r="AB5" s="9" t="s">
        <v>67</v>
      </c>
      <c r="AC5" s="10">
        <v>4.359763195094601</v>
      </c>
      <c r="AD5" s="10">
        <v>0.20028817970557752</v>
      </c>
      <c r="AE5" s="10">
        <v>0.011301953531276844</v>
      </c>
      <c r="AF5" s="10" t="s">
        <v>67</v>
      </c>
      <c r="AG5" s="10">
        <v>2.042147439735541</v>
      </c>
      <c r="AH5" s="10" t="s">
        <v>67</v>
      </c>
      <c r="AI5" s="11" t="s">
        <v>67</v>
      </c>
      <c r="AJ5" s="11">
        <v>0</v>
      </c>
      <c r="AK5" s="11">
        <v>0</v>
      </c>
      <c r="AL5" s="10" t="s">
        <v>67</v>
      </c>
      <c r="AM5" s="12">
        <v>0</v>
      </c>
      <c r="AN5" s="10">
        <v>0</v>
      </c>
      <c r="AO5" s="10">
        <v>0</v>
      </c>
      <c r="AP5" s="9" t="s">
        <v>84</v>
      </c>
      <c r="AQ5" s="9" t="s">
        <v>84</v>
      </c>
      <c r="AR5" s="9" t="s">
        <v>84</v>
      </c>
      <c r="AS5" s="9" t="s">
        <v>84</v>
      </c>
      <c r="AT5" s="9" t="s">
        <v>84</v>
      </c>
    </row>
    <row r="6" spans="1:46" ht="12">
      <c r="A6">
        <v>4</v>
      </c>
      <c r="B6" t="s">
        <v>142</v>
      </c>
      <c r="C6" t="s">
        <v>106</v>
      </c>
      <c r="D6" t="s">
        <v>76</v>
      </c>
      <c r="E6" s="1">
        <v>38468</v>
      </c>
      <c r="F6" s="16">
        <v>0.4583333333333333</v>
      </c>
      <c r="G6" s="9">
        <v>493844</v>
      </c>
      <c r="H6" s="9">
        <v>4302333</v>
      </c>
      <c r="I6" s="15">
        <v>11698</v>
      </c>
      <c r="J6" s="9" t="s">
        <v>84</v>
      </c>
      <c r="K6" s="9" t="s">
        <v>84</v>
      </c>
      <c r="L6" s="9">
        <v>0</v>
      </c>
      <c r="M6" s="9">
        <v>6.7</v>
      </c>
      <c r="N6" s="9" t="s">
        <v>46</v>
      </c>
      <c r="O6" s="9" t="s">
        <v>46</v>
      </c>
      <c r="P6" s="9" t="s">
        <v>84</v>
      </c>
      <c r="Q6" s="9" t="s">
        <v>84</v>
      </c>
      <c r="R6" s="9" t="s">
        <v>84</v>
      </c>
      <c r="S6" s="9" t="s">
        <v>84</v>
      </c>
      <c r="T6" s="9" t="s">
        <v>84</v>
      </c>
      <c r="U6" s="9" t="s">
        <v>84</v>
      </c>
      <c r="V6" s="9" t="s">
        <v>69</v>
      </c>
      <c r="W6" s="9" t="s">
        <v>69</v>
      </c>
      <c r="X6" s="13">
        <v>0.076</v>
      </c>
      <c r="Y6" s="9" t="s">
        <v>67</v>
      </c>
      <c r="Z6" s="10">
        <v>1.060740263541947</v>
      </c>
      <c r="AA6" s="10">
        <v>0.4635604303610148</v>
      </c>
      <c r="AB6" s="9" t="s">
        <v>67</v>
      </c>
      <c r="AC6" s="10">
        <v>4.1568412829950825</v>
      </c>
      <c r="AD6" s="10" t="s">
        <v>67</v>
      </c>
      <c r="AE6" s="10" t="s">
        <v>67</v>
      </c>
      <c r="AF6" s="10" t="s">
        <v>67</v>
      </c>
      <c r="AG6" s="10">
        <v>0.4248768924765686</v>
      </c>
      <c r="AH6" s="10">
        <v>0.059165613147914034</v>
      </c>
      <c r="AI6" s="11">
        <v>352.7180783817952</v>
      </c>
      <c r="AJ6" s="11">
        <v>35.65107458912769</v>
      </c>
      <c r="AK6" s="11">
        <v>10.872313527180783</v>
      </c>
      <c r="AL6" s="10" t="s">
        <v>67</v>
      </c>
      <c r="AM6" s="12">
        <v>9.608091024020228</v>
      </c>
      <c r="AN6" s="10">
        <v>1.011378002528445</v>
      </c>
      <c r="AO6" s="10">
        <v>1.5170670037926675</v>
      </c>
      <c r="AP6" s="9" t="s">
        <v>84</v>
      </c>
      <c r="AQ6" s="9" t="s">
        <v>84</v>
      </c>
      <c r="AR6" s="9" t="s">
        <v>84</v>
      </c>
      <c r="AS6" s="9" t="s">
        <v>84</v>
      </c>
      <c r="AT6" s="9" t="s">
        <v>84</v>
      </c>
    </row>
    <row r="7" spans="1:46" ht="12">
      <c r="A7">
        <v>5</v>
      </c>
      <c r="B7" t="s">
        <v>55</v>
      </c>
      <c r="C7" t="s">
        <v>107</v>
      </c>
      <c r="D7" t="s">
        <v>77</v>
      </c>
      <c r="E7" s="1">
        <v>38468</v>
      </c>
      <c r="F7" s="16">
        <v>0.4583333333333333</v>
      </c>
      <c r="G7" s="9">
        <v>493844</v>
      </c>
      <c r="H7" s="9">
        <v>4302333</v>
      </c>
      <c r="I7" s="15">
        <v>11698</v>
      </c>
      <c r="J7" s="9" t="s">
        <v>84</v>
      </c>
      <c r="K7" s="9" t="s">
        <v>84</v>
      </c>
      <c r="L7" s="9" t="s">
        <v>69</v>
      </c>
      <c r="M7" s="9" t="s">
        <v>69</v>
      </c>
      <c r="N7" s="9" t="s">
        <v>46</v>
      </c>
      <c r="O7" s="9" t="s">
        <v>46</v>
      </c>
      <c r="P7" s="9" t="s">
        <v>84</v>
      </c>
      <c r="Q7" s="9" t="s">
        <v>84</v>
      </c>
      <c r="R7" s="9" t="s">
        <v>84</v>
      </c>
      <c r="S7" s="9" t="s">
        <v>84</v>
      </c>
      <c r="T7" s="9" t="s">
        <v>84</v>
      </c>
      <c r="U7" s="9" t="s">
        <v>84</v>
      </c>
      <c r="V7" s="9" t="s">
        <v>69</v>
      </c>
      <c r="W7" s="9" t="s">
        <v>69</v>
      </c>
      <c r="X7" s="13">
        <v>0.042</v>
      </c>
      <c r="Y7" s="9" t="s">
        <v>67</v>
      </c>
      <c r="Z7" s="10">
        <v>1.084715721881244</v>
      </c>
      <c r="AA7" s="10">
        <v>0.4326322181481643</v>
      </c>
      <c r="AB7" s="9" t="s">
        <v>67</v>
      </c>
      <c r="AC7" s="10">
        <v>4.131696895577309</v>
      </c>
      <c r="AD7" s="10">
        <v>0.025933982168952676</v>
      </c>
      <c r="AE7" s="10" t="s">
        <v>67</v>
      </c>
      <c r="AF7" s="10" t="s">
        <v>67</v>
      </c>
      <c r="AG7" s="10">
        <v>0.9492135469656326</v>
      </c>
      <c r="AH7" s="10" t="s">
        <v>67</v>
      </c>
      <c r="AI7" s="11" t="s">
        <v>67</v>
      </c>
      <c r="AJ7" s="11">
        <v>0</v>
      </c>
      <c r="AK7" s="11">
        <v>0</v>
      </c>
      <c r="AL7" s="10" t="s">
        <v>67</v>
      </c>
      <c r="AM7" s="12">
        <v>0</v>
      </c>
      <c r="AN7" s="10">
        <v>0</v>
      </c>
      <c r="AO7" s="10">
        <v>0</v>
      </c>
      <c r="AP7" s="9" t="s">
        <v>84</v>
      </c>
      <c r="AQ7" s="9" t="s">
        <v>84</v>
      </c>
      <c r="AR7" s="9" t="s">
        <v>84</v>
      </c>
      <c r="AS7" s="9" t="s">
        <v>84</v>
      </c>
      <c r="AT7" s="9" t="s">
        <v>84</v>
      </c>
    </row>
    <row r="8" spans="1:46" ht="12">
      <c r="A8">
        <v>6</v>
      </c>
      <c r="B8" t="s">
        <v>144</v>
      </c>
      <c r="C8" t="s">
        <v>108</v>
      </c>
      <c r="D8" t="s">
        <v>25</v>
      </c>
      <c r="E8" s="1">
        <v>38468</v>
      </c>
      <c r="F8" s="16">
        <v>0.6145833333333334</v>
      </c>
      <c r="G8" s="9">
        <v>494339</v>
      </c>
      <c r="H8" s="9">
        <v>4307704</v>
      </c>
      <c r="I8" s="15">
        <v>9251</v>
      </c>
      <c r="J8" s="9" t="s">
        <v>69</v>
      </c>
      <c r="K8" s="9">
        <v>1.25</v>
      </c>
      <c r="L8" s="9">
        <v>2.4</v>
      </c>
      <c r="M8" s="10">
        <v>5.6</v>
      </c>
      <c r="N8" s="9">
        <v>31.8</v>
      </c>
      <c r="O8" s="11">
        <v>56</v>
      </c>
      <c r="P8" s="11">
        <v>9.88</v>
      </c>
      <c r="Q8" s="11">
        <v>71</v>
      </c>
      <c r="R8" s="11"/>
      <c r="S8" s="9">
        <v>113.99999999994748</v>
      </c>
      <c r="T8" s="9">
        <v>1.0000000000000286</v>
      </c>
      <c r="U8" s="9">
        <v>0</v>
      </c>
      <c r="V8" s="9">
        <v>1.42</v>
      </c>
      <c r="W8" s="9">
        <v>1.52</v>
      </c>
      <c r="X8" s="13">
        <v>0.316</v>
      </c>
      <c r="Y8" s="10">
        <v>2.177215926394634</v>
      </c>
      <c r="Z8" s="10">
        <v>2.71629118932562</v>
      </c>
      <c r="AA8" s="10">
        <v>0.5422565950083204</v>
      </c>
      <c r="AB8" s="9" t="s">
        <v>67</v>
      </c>
      <c r="AC8" s="10">
        <v>6.075117201728972</v>
      </c>
      <c r="AD8" s="10">
        <v>2.0023060669382415</v>
      </c>
      <c r="AE8" s="10">
        <v>0.6222297005284212</v>
      </c>
      <c r="AF8" s="10" t="s">
        <v>67</v>
      </c>
      <c r="AG8" s="10">
        <v>4.448378101265094</v>
      </c>
      <c r="AH8" s="10">
        <v>1.0606826801517066</v>
      </c>
      <c r="AI8" s="11">
        <v>1091.02402022756</v>
      </c>
      <c r="AJ8" s="11">
        <v>322.37673830594184</v>
      </c>
      <c r="AK8" s="11">
        <v>75.60050568900127</v>
      </c>
      <c r="AL8" s="10" t="s">
        <v>67</v>
      </c>
      <c r="AM8" s="12">
        <v>9.608091024020228</v>
      </c>
      <c r="AN8" s="10">
        <v>0.5056890012642224</v>
      </c>
      <c r="AO8" s="10">
        <v>0.7585335018963337</v>
      </c>
      <c r="AP8" s="9" t="s">
        <v>84</v>
      </c>
      <c r="AQ8" s="9" t="s">
        <v>84</v>
      </c>
      <c r="AR8" s="9" t="s">
        <v>84</v>
      </c>
      <c r="AS8" s="9" t="s">
        <v>84</v>
      </c>
      <c r="AT8" s="9" t="s">
        <v>84</v>
      </c>
    </row>
    <row r="9" spans="1:46" ht="12">
      <c r="A9">
        <v>7</v>
      </c>
      <c r="B9" t="s">
        <v>143</v>
      </c>
      <c r="C9" t="s">
        <v>110</v>
      </c>
      <c r="D9" t="s">
        <v>40</v>
      </c>
      <c r="E9" s="1">
        <v>38468</v>
      </c>
      <c r="F9" s="16">
        <v>0.5208333333333334</v>
      </c>
      <c r="G9" s="9">
        <v>495657</v>
      </c>
      <c r="H9" s="9">
        <v>4308740</v>
      </c>
      <c r="I9" s="15">
        <v>9361</v>
      </c>
      <c r="J9" s="9" t="s">
        <v>69</v>
      </c>
      <c r="K9" s="9" t="s">
        <v>69</v>
      </c>
      <c r="L9" s="11">
        <v>2.5</v>
      </c>
      <c r="M9" s="10">
        <v>6.4</v>
      </c>
      <c r="N9" s="11">
        <v>39</v>
      </c>
      <c r="O9" s="11">
        <v>68</v>
      </c>
      <c r="P9" s="11">
        <v>9.5</v>
      </c>
      <c r="Q9" s="11">
        <v>66.6</v>
      </c>
      <c r="R9" s="11">
        <v>8.7</v>
      </c>
      <c r="S9" s="9">
        <v>121.99999999992883</v>
      </c>
      <c r="T9" s="9">
        <v>3.0000000000000164</v>
      </c>
      <c r="U9" s="9">
        <v>15</v>
      </c>
      <c r="V9" s="9">
        <v>1.7</v>
      </c>
      <c r="W9" s="9" t="s">
        <v>69</v>
      </c>
      <c r="X9" s="13">
        <v>0.378</v>
      </c>
      <c r="Y9" s="10">
        <v>1.0717272579733121</v>
      </c>
      <c r="Z9" s="10">
        <v>2.5874467400074916</v>
      </c>
      <c r="AA9" s="10">
        <v>0.245594267010078</v>
      </c>
      <c r="AB9" s="9" t="s">
        <v>67</v>
      </c>
      <c r="AC9" s="10">
        <v>10.526567713469392</v>
      </c>
      <c r="AD9" s="10">
        <v>1.0184760871441982</v>
      </c>
      <c r="AE9" s="10">
        <v>0.1943847579829914</v>
      </c>
      <c r="AF9" s="10">
        <v>0.17324905788658534</v>
      </c>
      <c r="AG9" s="10">
        <v>5.223474354891819</v>
      </c>
      <c r="AH9" s="10">
        <v>0.415929203539823</v>
      </c>
      <c r="AI9" s="11">
        <v>244.75347661188368</v>
      </c>
      <c r="AJ9" s="11">
        <v>21.744627054361565</v>
      </c>
      <c r="AK9" s="11">
        <v>7.332490518331227</v>
      </c>
      <c r="AL9" s="10">
        <v>0.5056890012642224</v>
      </c>
      <c r="AM9" s="12">
        <v>5.056890012642225</v>
      </c>
      <c r="AN9" s="10">
        <v>0.7585335018963337</v>
      </c>
      <c r="AO9" s="10">
        <v>1.2642225031605563</v>
      </c>
      <c r="AP9" s="9">
        <v>0</v>
      </c>
      <c r="AQ9" s="9">
        <v>11</v>
      </c>
      <c r="AR9" s="9">
        <v>89</v>
      </c>
      <c r="AS9" s="9">
        <v>0</v>
      </c>
      <c r="AT9" s="9">
        <v>3</v>
      </c>
    </row>
    <row r="10" spans="1:46" ht="12">
      <c r="A10">
        <v>8</v>
      </c>
      <c r="B10" t="s">
        <v>144</v>
      </c>
      <c r="C10" t="s">
        <v>109</v>
      </c>
      <c r="D10" t="s">
        <v>41</v>
      </c>
      <c r="E10" s="1">
        <v>38468</v>
      </c>
      <c r="F10" s="16">
        <v>0.607638888888889</v>
      </c>
      <c r="G10" s="9">
        <v>495393</v>
      </c>
      <c r="H10" s="9">
        <v>4308891</v>
      </c>
      <c r="I10" s="15">
        <v>9352</v>
      </c>
      <c r="J10" s="9" t="s">
        <v>69</v>
      </c>
      <c r="K10" s="9" t="s">
        <v>69</v>
      </c>
      <c r="L10" s="11">
        <v>3.83</v>
      </c>
      <c r="M10" s="10">
        <v>7.08</v>
      </c>
      <c r="N10" s="11">
        <v>49.3</v>
      </c>
      <c r="O10" s="11">
        <v>82.5</v>
      </c>
      <c r="P10" s="11">
        <v>8.92</v>
      </c>
      <c r="Q10" s="11">
        <v>67.3</v>
      </c>
      <c r="R10" s="11">
        <v>7.77</v>
      </c>
      <c r="S10" s="9">
        <v>105.99999999996612</v>
      </c>
      <c r="T10" s="9" t="s">
        <v>67</v>
      </c>
      <c r="U10" s="9" t="s">
        <v>67</v>
      </c>
      <c r="V10" s="9" t="s">
        <v>69</v>
      </c>
      <c r="W10" s="9">
        <v>0.72</v>
      </c>
      <c r="X10" s="13">
        <v>0.452</v>
      </c>
      <c r="Y10" s="10">
        <v>0.37952406222805357</v>
      </c>
      <c r="Z10" s="10">
        <v>1.635022883218098</v>
      </c>
      <c r="AA10" s="10">
        <v>0.29152961098287294</v>
      </c>
      <c r="AB10" s="9" t="s">
        <v>67</v>
      </c>
      <c r="AC10" s="10">
        <v>14.094368284428693</v>
      </c>
      <c r="AD10" s="10">
        <v>1.4299532698324908</v>
      </c>
      <c r="AE10" s="10">
        <v>0.8867192447236201</v>
      </c>
      <c r="AF10" s="10" t="s">
        <v>67</v>
      </c>
      <c r="AG10" s="10">
        <v>2.8231556525113284</v>
      </c>
      <c r="AH10" s="10">
        <v>0.15094816687737042</v>
      </c>
      <c r="AI10" s="11">
        <v>279.39317319848294</v>
      </c>
      <c r="AJ10" s="11">
        <v>8.849557522123893</v>
      </c>
      <c r="AK10" s="11">
        <v>2.02275600505689</v>
      </c>
      <c r="AL10" s="10">
        <v>1.7699115044247788</v>
      </c>
      <c r="AM10" s="12">
        <v>31.099873577749683</v>
      </c>
      <c r="AN10" s="10">
        <v>0</v>
      </c>
      <c r="AO10" s="10">
        <v>0.5056890012642224</v>
      </c>
      <c r="AP10" s="9">
        <v>0</v>
      </c>
      <c r="AQ10" s="9">
        <v>0</v>
      </c>
      <c r="AR10" s="9">
        <v>100</v>
      </c>
      <c r="AS10" s="9">
        <v>0</v>
      </c>
      <c r="AT10" s="9">
        <v>1</v>
      </c>
    </row>
    <row r="11" spans="1:46" ht="12">
      <c r="A11">
        <v>9</v>
      </c>
      <c r="B11" t="s">
        <v>145</v>
      </c>
      <c r="C11" t="s">
        <v>110</v>
      </c>
      <c r="D11" t="s">
        <v>42</v>
      </c>
      <c r="E11" s="1">
        <v>38468</v>
      </c>
      <c r="F11" s="16">
        <v>0.5902777777777778</v>
      </c>
      <c r="G11" s="9">
        <v>492598</v>
      </c>
      <c r="H11" s="9">
        <v>4307501</v>
      </c>
      <c r="I11" s="15">
        <v>9360</v>
      </c>
      <c r="J11" s="14">
        <v>3.1</v>
      </c>
      <c r="K11" s="11">
        <v>2.7</v>
      </c>
      <c r="L11" s="11">
        <v>3.4</v>
      </c>
      <c r="M11" s="10">
        <v>6.23</v>
      </c>
      <c r="N11" s="11">
        <v>32.7</v>
      </c>
      <c r="O11" s="11">
        <v>55.6</v>
      </c>
      <c r="P11" s="11">
        <v>9.27</v>
      </c>
      <c r="Q11" s="11">
        <v>68.9</v>
      </c>
      <c r="R11" s="11">
        <v>9.31</v>
      </c>
      <c r="S11" s="9">
        <v>78.00000000003138</v>
      </c>
      <c r="T11" s="9" t="s">
        <v>67</v>
      </c>
      <c r="U11" s="9" t="s">
        <v>67</v>
      </c>
      <c r="V11" s="9">
        <v>2.11</v>
      </c>
      <c r="W11" s="9" t="s">
        <v>69</v>
      </c>
      <c r="X11" s="13">
        <v>0.384</v>
      </c>
      <c r="Y11" s="10">
        <v>2.6089533978159256</v>
      </c>
      <c r="Z11" s="10">
        <v>1.6746737945995647</v>
      </c>
      <c r="AA11" s="10">
        <v>0.15554794314360867</v>
      </c>
      <c r="AB11" s="9" t="s">
        <v>67</v>
      </c>
      <c r="AC11" s="10">
        <v>7.80195900209127</v>
      </c>
      <c r="AD11" s="10">
        <v>1.1742405881220173</v>
      </c>
      <c r="AE11" s="10">
        <v>0.37611179060233624</v>
      </c>
      <c r="AF11" s="10">
        <v>1.2482856265374027</v>
      </c>
      <c r="AG11" s="10">
        <v>9.374312922258667</v>
      </c>
      <c r="AH11" s="10">
        <v>0.9797724399494311</v>
      </c>
      <c r="AI11" s="11">
        <v>666.2452591656132</v>
      </c>
      <c r="AJ11" s="11">
        <v>395.70164348925414</v>
      </c>
      <c r="AK11" s="11">
        <v>45.76485461441214</v>
      </c>
      <c r="AL11" s="10">
        <v>2.02275600505689</v>
      </c>
      <c r="AM11" s="12">
        <v>8.34386852085967</v>
      </c>
      <c r="AN11" s="10">
        <v>0.7585335018963337</v>
      </c>
      <c r="AO11" s="10">
        <v>0.7585335018963337</v>
      </c>
      <c r="AP11" s="9" t="s">
        <v>46</v>
      </c>
      <c r="AQ11" s="9" t="s">
        <v>46</v>
      </c>
      <c r="AR11" s="9" t="s">
        <v>46</v>
      </c>
      <c r="AS11" s="9" t="s">
        <v>46</v>
      </c>
      <c r="AT11" s="9" t="s">
        <v>46</v>
      </c>
    </row>
    <row r="12" spans="1:46" ht="12">
      <c r="A12">
        <v>10</v>
      </c>
      <c r="B12" t="s">
        <v>57</v>
      </c>
      <c r="C12" t="s">
        <v>111</v>
      </c>
      <c r="D12" t="s">
        <v>56</v>
      </c>
      <c r="E12" s="1">
        <v>38468</v>
      </c>
      <c r="F12" s="16">
        <v>0.5729166666666666</v>
      </c>
      <c r="G12" s="9">
        <v>493715</v>
      </c>
      <c r="H12" s="9">
        <v>4308494</v>
      </c>
      <c r="I12" s="15">
        <v>9413</v>
      </c>
      <c r="J12" s="14" t="s">
        <v>69</v>
      </c>
      <c r="K12" s="11">
        <v>1.1</v>
      </c>
      <c r="L12" s="11">
        <v>4.5</v>
      </c>
      <c r="M12" s="10">
        <v>6.8</v>
      </c>
      <c r="N12" s="11">
        <v>61</v>
      </c>
      <c r="O12" s="11">
        <v>101</v>
      </c>
      <c r="P12" s="11">
        <v>9.87</v>
      </c>
      <c r="Q12" s="11">
        <v>76.2</v>
      </c>
      <c r="R12" s="11" t="s">
        <v>84</v>
      </c>
      <c r="S12" s="9">
        <v>119.49999999998795</v>
      </c>
      <c r="T12" s="9">
        <v>0.49999999999999695</v>
      </c>
      <c r="U12" s="9" t="s">
        <v>67</v>
      </c>
      <c r="V12" s="9" t="s">
        <v>69</v>
      </c>
      <c r="W12" s="9" t="s">
        <v>69</v>
      </c>
      <c r="X12" s="13">
        <v>0.57</v>
      </c>
      <c r="Y12" s="10">
        <v>0.028409837932928207</v>
      </c>
      <c r="Z12" s="10">
        <v>3.0441914787628885</v>
      </c>
      <c r="AA12" s="10">
        <v>0.28247845672332395</v>
      </c>
      <c r="AB12" s="9" t="s">
        <v>67</v>
      </c>
      <c r="AC12" s="12">
        <v>17.09160989640337</v>
      </c>
      <c r="AD12" s="10">
        <v>0.9837948081627937</v>
      </c>
      <c r="AE12" s="10">
        <v>0.12108925705257757</v>
      </c>
      <c r="AF12" s="10">
        <v>1.5635824792498614</v>
      </c>
      <c r="AG12" s="10">
        <v>9.391667981370118</v>
      </c>
      <c r="AH12" s="10">
        <v>0.15524652338811631</v>
      </c>
      <c r="AI12" s="11">
        <v>237.9266750948167</v>
      </c>
      <c r="AJ12" s="11">
        <v>18.20480404551201</v>
      </c>
      <c r="AK12" s="11">
        <v>2.781289506953224</v>
      </c>
      <c r="AL12" s="10" t="s">
        <v>67</v>
      </c>
      <c r="AM12" s="12">
        <v>9.355246523388116</v>
      </c>
      <c r="AN12" s="10">
        <v>0</v>
      </c>
      <c r="AO12" s="10">
        <v>1.011378002528445</v>
      </c>
      <c r="AP12" s="9" t="s">
        <v>69</v>
      </c>
      <c r="AQ12" s="9" t="s">
        <v>69</v>
      </c>
      <c r="AR12" s="9" t="s">
        <v>69</v>
      </c>
      <c r="AS12" s="9" t="s">
        <v>69</v>
      </c>
      <c r="AT12" s="9" t="s">
        <v>69</v>
      </c>
    </row>
    <row r="13" spans="1:46" ht="12">
      <c r="A13">
        <v>11</v>
      </c>
      <c r="B13" t="s">
        <v>146</v>
      </c>
      <c r="C13" t="s">
        <v>112</v>
      </c>
      <c r="D13" t="s">
        <v>43</v>
      </c>
      <c r="E13" s="1">
        <v>38468</v>
      </c>
      <c r="F13" s="16">
        <v>0.6194444444444445</v>
      </c>
      <c r="G13" s="9">
        <v>500695</v>
      </c>
      <c r="H13" s="9">
        <v>4305740</v>
      </c>
      <c r="I13" s="15">
        <v>8546</v>
      </c>
      <c r="J13" s="14">
        <v>2.4</v>
      </c>
      <c r="K13" s="11">
        <v>1.7</v>
      </c>
      <c r="L13" s="11">
        <v>5.9</v>
      </c>
      <c r="M13" s="10">
        <v>6.83</v>
      </c>
      <c r="N13" s="11">
        <v>61.2</v>
      </c>
      <c r="O13" s="11">
        <v>95.8</v>
      </c>
      <c r="P13" s="11">
        <v>9.16</v>
      </c>
      <c r="Q13" s="11"/>
      <c r="R13" s="11">
        <v>8.41</v>
      </c>
      <c r="S13" s="9">
        <v>116.99999999990496</v>
      </c>
      <c r="T13" s="9">
        <v>12</v>
      </c>
      <c r="U13" s="9">
        <v>6</v>
      </c>
      <c r="V13" s="9">
        <v>1.11</v>
      </c>
      <c r="W13" s="9">
        <v>1.31</v>
      </c>
      <c r="X13" s="13">
        <v>0.727</v>
      </c>
      <c r="Y13" s="10">
        <v>2.7692848865917474</v>
      </c>
      <c r="Z13" s="10">
        <v>4.330417033819166</v>
      </c>
      <c r="AA13" s="10">
        <v>0.16519799290621304</v>
      </c>
      <c r="AB13" s="9" t="s">
        <v>67</v>
      </c>
      <c r="AC13" s="10">
        <v>8.260660632889735</v>
      </c>
      <c r="AD13" s="10">
        <v>5.381793037804639</v>
      </c>
      <c r="AE13" s="10">
        <v>1.196003841143033</v>
      </c>
      <c r="AF13" s="10">
        <v>0.32324200251743485</v>
      </c>
      <c r="AG13" s="10">
        <v>9.06569185065933</v>
      </c>
      <c r="AH13" s="10">
        <v>1.2781289506953224</v>
      </c>
      <c r="AI13" s="11">
        <v>398.2300884955752</v>
      </c>
      <c r="AJ13" s="11">
        <v>329.9620733249052</v>
      </c>
      <c r="AK13" s="11">
        <v>83.94437420986094</v>
      </c>
      <c r="AL13" s="10">
        <v>1.2642225031605563</v>
      </c>
      <c r="AM13" s="12">
        <v>9.860935524652339</v>
      </c>
      <c r="AN13" s="10">
        <v>0</v>
      </c>
      <c r="AO13" s="10">
        <v>2.02275600505689</v>
      </c>
      <c r="AP13" s="9">
        <v>80</v>
      </c>
      <c r="AQ13" s="9">
        <v>1</v>
      </c>
      <c r="AR13" s="9">
        <v>19</v>
      </c>
      <c r="AS13" s="9">
        <v>0</v>
      </c>
      <c r="AT13" s="9">
        <v>5</v>
      </c>
    </row>
    <row r="14" spans="1:46" ht="12">
      <c r="A14">
        <v>12</v>
      </c>
      <c r="B14" t="s">
        <v>147</v>
      </c>
      <c r="C14" t="s">
        <v>113</v>
      </c>
      <c r="D14" t="s">
        <v>20</v>
      </c>
      <c r="E14" s="1">
        <v>38468</v>
      </c>
      <c r="F14" s="16">
        <v>0.642361111111111</v>
      </c>
      <c r="G14" s="9">
        <v>502399</v>
      </c>
      <c r="H14" s="9">
        <v>4305524</v>
      </c>
      <c r="I14" s="15">
        <v>7389</v>
      </c>
      <c r="J14" s="14">
        <v>0</v>
      </c>
      <c r="K14" s="11">
        <v>3.2</v>
      </c>
      <c r="L14" s="11">
        <v>9.8</v>
      </c>
      <c r="M14" s="10">
        <v>7.67</v>
      </c>
      <c r="N14" s="11">
        <v>180.9</v>
      </c>
      <c r="O14" s="11">
        <v>254.2</v>
      </c>
      <c r="P14" s="11">
        <v>8.78</v>
      </c>
      <c r="Q14" s="11">
        <v>77.5</v>
      </c>
      <c r="R14" s="11">
        <v>8.5</v>
      </c>
      <c r="S14" s="9">
        <v>235.9999999998763</v>
      </c>
      <c r="T14" s="9">
        <v>9.999999999999973</v>
      </c>
      <c r="U14" s="9">
        <v>0</v>
      </c>
      <c r="V14" s="9">
        <v>1.4</v>
      </c>
      <c r="W14" s="9">
        <v>1.53</v>
      </c>
      <c r="X14" s="13">
        <v>1.39</v>
      </c>
      <c r="Y14" s="10">
        <v>2.0365700712277324</v>
      </c>
      <c r="Z14" s="10">
        <v>25.888999712874693</v>
      </c>
      <c r="AA14" s="10">
        <v>2.981422690735336</v>
      </c>
      <c r="AB14" s="10">
        <v>0.02185192883589948</v>
      </c>
      <c r="AC14" s="10">
        <v>14.52491852308678</v>
      </c>
      <c r="AD14" s="10">
        <v>6.473184255412756</v>
      </c>
      <c r="AE14" s="10">
        <v>0.9707449340814664</v>
      </c>
      <c r="AF14" s="10">
        <v>2.1344471977575004</v>
      </c>
      <c r="AG14" s="10">
        <v>16.04672809683774</v>
      </c>
      <c r="AH14" s="10">
        <v>1.2402022756005058</v>
      </c>
      <c r="AI14" s="11">
        <v>757.2692793931732</v>
      </c>
      <c r="AJ14" s="11">
        <v>428.57142857142856</v>
      </c>
      <c r="AK14" s="11">
        <v>161.06194690265488</v>
      </c>
      <c r="AL14" s="10" t="s">
        <v>67</v>
      </c>
      <c r="AM14" s="12">
        <v>7.838179519595449</v>
      </c>
      <c r="AN14" s="10">
        <v>0.2528445006321112</v>
      </c>
      <c r="AO14" s="10">
        <v>1.2642225031605563</v>
      </c>
      <c r="AP14" s="9" t="s">
        <v>69</v>
      </c>
      <c r="AQ14" s="9" t="s">
        <v>69</v>
      </c>
      <c r="AR14" s="9" t="s">
        <v>69</v>
      </c>
      <c r="AS14" s="9" t="s">
        <v>69</v>
      </c>
      <c r="AT14" s="9" t="s">
        <v>69</v>
      </c>
    </row>
    <row r="15" spans="1:46" ht="12">
      <c r="A15">
        <v>13</v>
      </c>
      <c r="B15" t="s">
        <v>85</v>
      </c>
      <c r="C15" t="s">
        <v>114</v>
      </c>
      <c r="D15" t="s">
        <v>98</v>
      </c>
      <c r="E15" s="1">
        <v>38468</v>
      </c>
      <c r="F15" s="16">
        <v>0.6006944444444444</v>
      </c>
      <c r="G15" s="9">
        <v>497500</v>
      </c>
      <c r="H15" s="9">
        <v>4311746</v>
      </c>
      <c r="I15" s="15">
        <v>7934</v>
      </c>
      <c r="J15" s="14">
        <v>3</v>
      </c>
      <c r="K15" s="11">
        <v>2.5</v>
      </c>
      <c r="L15" s="11">
        <v>5.5</v>
      </c>
      <c r="M15" s="10">
        <v>7.19</v>
      </c>
      <c r="N15" s="11">
        <v>116.5</v>
      </c>
      <c r="O15" s="11">
        <v>184.3</v>
      </c>
      <c r="P15" s="11">
        <v>9.1</v>
      </c>
      <c r="Q15" s="11">
        <v>71.9</v>
      </c>
      <c r="R15" s="11">
        <v>8.7</v>
      </c>
      <c r="S15" s="9">
        <v>180.00000000000682</v>
      </c>
      <c r="T15" s="9">
        <v>6.999999999999993</v>
      </c>
      <c r="U15" s="9">
        <v>3.0000000000000164</v>
      </c>
      <c r="V15" s="9" t="s">
        <v>69</v>
      </c>
      <c r="W15" s="9" t="s">
        <v>69</v>
      </c>
      <c r="X15" s="13">
        <v>0.881</v>
      </c>
      <c r="Y15" s="10">
        <v>1.9016822634905446</v>
      </c>
      <c r="Z15" s="10">
        <v>21.475041356790634</v>
      </c>
      <c r="AA15" s="10">
        <v>1.0894486949634008</v>
      </c>
      <c r="AB15" s="10">
        <v>0.03480070889548416</v>
      </c>
      <c r="AC15" s="10">
        <v>11.962007409355794</v>
      </c>
      <c r="AD15" s="10">
        <v>6.617404711837285</v>
      </c>
      <c r="AE15" s="10">
        <v>1.2169427672931405</v>
      </c>
      <c r="AF15" s="10">
        <v>2.4276843075165195</v>
      </c>
      <c r="AG15" s="10">
        <v>16.181273178959643</v>
      </c>
      <c r="AH15" s="10">
        <v>1.293299620733249</v>
      </c>
      <c r="AI15" s="11">
        <v>648.5461441213654</v>
      </c>
      <c r="AJ15" s="11">
        <v>259.16561314791403</v>
      </c>
      <c r="AK15" s="11">
        <v>43.99494310998736</v>
      </c>
      <c r="AL15" s="10">
        <v>0.2528445006321112</v>
      </c>
      <c r="AM15" s="12">
        <v>10.619469026548673</v>
      </c>
      <c r="AN15" s="10">
        <v>0</v>
      </c>
      <c r="AO15" s="10">
        <v>2.781289506953224</v>
      </c>
      <c r="AP15" s="9" t="s">
        <v>69</v>
      </c>
      <c r="AQ15" s="9" t="s">
        <v>69</v>
      </c>
      <c r="AR15" s="9" t="s">
        <v>69</v>
      </c>
      <c r="AS15" s="9" t="s">
        <v>69</v>
      </c>
      <c r="AT15" s="9" t="s">
        <v>69</v>
      </c>
    </row>
    <row r="16" spans="1:46" ht="12">
      <c r="A16">
        <v>14</v>
      </c>
      <c r="B16" t="s">
        <v>86</v>
      </c>
      <c r="C16" t="s">
        <v>115</v>
      </c>
      <c r="D16" t="s">
        <v>87</v>
      </c>
      <c r="E16" s="1">
        <v>38468</v>
      </c>
      <c r="F16" s="16">
        <v>0.6180555555555556</v>
      </c>
      <c r="G16" s="9">
        <v>504440</v>
      </c>
      <c r="H16" s="9">
        <v>4303523</v>
      </c>
      <c r="I16" s="15">
        <v>7030</v>
      </c>
      <c r="J16" s="14">
        <v>4</v>
      </c>
      <c r="K16" s="11">
        <v>3.72</v>
      </c>
      <c r="L16" s="11">
        <v>8</v>
      </c>
      <c r="M16" s="10">
        <v>7.97</v>
      </c>
      <c r="N16" s="11">
        <v>133.5</v>
      </c>
      <c r="O16" s="11">
        <v>198.4</v>
      </c>
      <c r="P16" s="11">
        <v>9.01</v>
      </c>
      <c r="Q16" s="11">
        <v>75.1</v>
      </c>
      <c r="R16" s="11">
        <v>9</v>
      </c>
      <c r="S16" s="9">
        <v>180.00000000000682</v>
      </c>
      <c r="T16" s="9">
        <v>23</v>
      </c>
      <c r="U16" s="9">
        <v>20</v>
      </c>
      <c r="V16" s="9" t="s">
        <v>69</v>
      </c>
      <c r="W16" s="9" t="s">
        <v>69</v>
      </c>
      <c r="X16" s="13">
        <v>0.985</v>
      </c>
      <c r="Y16" s="10">
        <v>2.3013840435532513</v>
      </c>
      <c r="Z16" s="10">
        <v>21.658535720658183</v>
      </c>
      <c r="AA16" s="10">
        <v>2.0502144582189</v>
      </c>
      <c r="AB16" s="10" t="s">
        <v>67</v>
      </c>
      <c r="AC16" s="10">
        <v>11.966656593248283</v>
      </c>
      <c r="AD16" s="10">
        <v>5.139303000590793</v>
      </c>
      <c r="AE16" s="10">
        <v>0.6635412671100115</v>
      </c>
      <c r="AF16" s="10">
        <v>1.0548832788508424</v>
      </c>
      <c r="AG16" s="10">
        <v>10.726506083009282</v>
      </c>
      <c r="AH16" s="10">
        <v>1.1592920353982301</v>
      </c>
      <c r="AI16" s="11">
        <v>557.5221238938053</v>
      </c>
      <c r="AJ16" s="11">
        <v>246.01769911504425</v>
      </c>
      <c r="AK16" s="11">
        <v>91.78255372945638</v>
      </c>
      <c r="AL16" s="10" t="s">
        <v>67</v>
      </c>
      <c r="AM16" s="12">
        <v>11.125158027812896</v>
      </c>
      <c r="AN16" s="10">
        <v>0</v>
      </c>
      <c r="AO16" s="10">
        <v>2.781289506953224</v>
      </c>
      <c r="AP16" s="9" t="s">
        <v>46</v>
      </c>
      <c r="AQ16" s="9" t="s">
        <v>46</v>
      </c>
      <c r="AR16" s="9" t="s">
        <v>46</v>
      </c>
      <c r="AS16" s="9" t="s">
        <v>46</v>
      </c>
      <c r="AT16" s="9" t="s">
        <v>46</v>
      </c>
    </row>
    <row r="17" spans="1:46" ht="12">
      <c r="A17">
        <v>15</v>
      </c>
      <c r="B17" t="s">
        <v>148</v>
      </c>
      <c r="C17" t="s">
        <v>0</v>
      </c>
      <c r="D17" t="s">
        <v>44</v>
      </c>
      <c r="E17" s="1">
        <v>38468</v>
      </c>
      <c r="F17" s="16">
        <v>0.6270833333333333</v>
      </c>
      <c r="G17" s="9">
        <v>506730</v>
      </c>
      <c r="H17" s="9">
        <v>4302796</v>
      </c>
      <c r="I17" s="15">
        <v>6715</v>
      </c>
      <c r="J17" s="14">
        <v>4</v>
      </c>
      <c r="K17" s="11">
        <v>4.3</v>
      </c>
      <c r="L17" s="11">
        <v>8.3</v>
      </c>
      <c r="M17" s="10">
        <v>7.96</v>
      </c>
      <c r="N17" s="11">
        <v>144.5</v>
      </c>
      <c r="O17" s="11">
        <v>212.5</v>
      </c>
      <c r="P17" s="11">
        <v>8.89</v>
      </c>
      <c r="Q17" s="11">
        <v>75</v>
      </c>
      <c r="R17" s="11">
        <v>8.91</v>
      </c>
      <c r="S17" s="9">
        <v>159.99999999991132</v>
      </c>
      <c r="T17" s="9">
        <v>17</v>
      </c>
      <c r="U17" s="9" t="s">
        <v>67</v>
      </c>
      <c r="V17" s="9" t="s">
        <v>69</v>
      </c>
      <c r="W17" s="9" t="s">
        <v>69</v>
      </c>
      <c r="X17" s="13">
        <v>0.996</v>
      </c>
      <c r="Y17" s="10">
        <v>2.3029689036750574</v>
      </c>
      <c r="Z17" s="10">
        <v>25.775480467968165</v>
      </c>
      <c r="AA17" s="10">
        <v>2.0122991821546363</v>
      </c>
      <c r="AB17" s="10" t="s">
        <v>67</v>
      </c>
      <c r="AC17" s="10">
        <v>12.516474153487337</v>
      </c>
      <c r="AD17" s="10">
        <v>11.953953485615296</v>
      </c>
      <c r="AE17" s="10">
        <v>1.4937336747495462</v>
      </c>
      <c r="AF17" s="10">
        <v>2.900393185675658</v>
      </c>
      <c r="AG17" s="10">
        <v>20.57130712562994</v>
      </c>
      <c r="AH17" s="10">
        <v>1.1744627054361567</v>
      </c>
      <c r="AI17" s="11">
        <v>496.8394437420986</v>
      </c>
      <c r="AJ17" s="11">
        <v>224.27307206068267</v>
      </c>
      <c r="AK17" s="11">
        <v>82.42730720606826</v>
      </c>
      <c r="AL17" s="10" t="s">
        <v>67</v>
      </c>
      <c r="AM17" s="12">
        <v>9.102402022756005</v>
      </c>
      <c r="AN17" s="10">
        <v>1.2642225031605563</v>
      </c>
      <c r="AO17" s="10">
        <v>2.275600505689001</v>
      </c>
      <c r="AP17" s="9" t="s">
        <v>46</v>
      </c>
      <c r="AQ17" s="9" t="s">
        <v>46</v>
      </c>
      <c r="AR17" s="9" t="s">
        <v>46</v>
      </c>
      <c r="AS17" s="9" t="s">
        <v>46</v>
      </c>
      <c r="AT17" s="9" t="s">
        <v>46</v>
      </c>
    </row>
    <row r="18" spans="1:46" ht="12">
      <c r="A18">
        <v>16</v>
      </c>
      <c r="B18" t="s">
        <v>149</v>
      </c>
      <c r="C18" t="s">
        <v>1</v>
      </c>
      <c r="D18" t="s">
        <v>219</v>
      </c>
      <c r="E18" s="1">
        <v>38468</v>
      </c>
      <c r="F18" s="16">
        <v>0.6597222222222222</v>
      </c>
      <c r="G18" s="9">
        <v>509374</v>
      </c>
      <c r="H18" s="9">
        <v>4301097</v>
      </c>
      <c r="I18" s="15">
        <v>6230</v>
      </c>
      <c r="J18" s="14">
        <v>3</v>
      </c>
      <c r="K18" s="11">
        <v>4.9</v>
      </c>
      <c r="L18" s="11">
        <v>8.9</v>
      </c>
      <c r="M18" s="10">
        <v>8.02</v>
      </c>
      <c r="N18" s="11">
        <v>171.4</v>
      </c>
      <c r="O18" s="11">
        <v>246.9</v>
      </c>
      <c r="P18" s="11">
        <v>9.1</v>
      </c>
      <c r="Q18" s="11">
        <v>78.3</v>
      </c>
      <c r="R18" s="11">
        <v>9.01</v>
      </c>
      <c r="S18" s="9">
        <v>172.00000000002547</v>
      </c>
      <c r="T18" s="9">
        <v>2.9999999999999813</v>
      </c>
      <c r="U18" s="9">
        <v>4.99999999999997</v>
      </c>
      <c r="V18" s="9">
        <v>1.91</v>
      </c>
      <c r="W18" s="9" t="s">
        <v>69</v>
      </c>
      <c r="X18" s="13">
        <v>1.378</v>
      </c>
      <c r="Y18" s="10">
        <v>2.423349142867835</v>
      </c>
      <c r="Z18" s="10">
        <v>26.117786846164652</v>
      </c>
      <c r="AA18" s="10">
        <v>1.6508056934347042</v>
      </c>
      <c r="AB18" s="10" t="s">
        <v>67</v>
      </c>
      <c r="AC18" s="10">
        <v>13.34216859840197</v>
      </c>
      <c r="AD18" s="10">
        <v>9.516718914273413</v>
      </c>
      <c r="AE18" s="10">
        <v>1.2714543467617068</v>
      </c>
      <c r="AF18" s="10">
        <v>2.2048767143035715</v>
      </c>
      <c r="AG18" s="10">
        <v>15.853595914193226</v>
      </c>
      <c r="AH18" s="10">
        <v>1.1871049304677623</v>
      </c>
      <c r="AI18" s="11">
        <v>370.41719342604296</v>
      </c>
      <c r="AJ18" s="11">
        <v>161.5676359039191</v>
      </c>
      <c r="AK18" s="11">
        <v>60.176991150442475</v>
      </c>
      <c r="AL18" s="10">
        <v>0.7585335018963337</v>
      </c>
      <c r="AM18" s="12">
        <v>12.642225031605562</v>
      </c>
      <c r="AN18" s="10">
        <v>1.7699115044247788</v>
      </c>
      <c r="AO18" s="10">
        <v>2.275600505689001</v>
      </c>
      <c r="AP18" s="9">
        <v>7</v>
      </c>
      <c r="AQ18" s="9">
        <v>13</v>
      </c>
      <c r="AR18" s="9">
        <v>80</v>
      </c>
      <c r="AS18" s="9">
        <v>0</v>
      </c>
      <c r="AT18" s="9">
        <v>4</v>
      </c>
    </row>
    <row r="19" spans="1:46" ht="12">
      <c r="A19">
        <v>17</v>
      </c>
      <c r="B19" t="s">
        <v>150</v>
      </c>
      <c r="C19" t="s">
        <v>2</v>
      </c>
      <c r="D19" t="s">
        <v>21</v>
      </c>
      <c r="E19" s="1">
        <v>38468</v>
      </c>
      <c r="F19" s="16">
        <v>0.6840277777777778</v>
      </c>
      <c r="G19" s="9">
        <v>507745</v>
      </c>
      <c r="H19" s="9">
        <v>4298663</v>
      </c>
      <c r="I19" s="15">
        <v>6947</v>
      </c>
      <c r="J19" s="14">
        <v>5</v>
      </c>
      <c r="K19" s="11">
        <v>2.5</v>
      </c>
      <c r="L19" s="11">
        <v>5.2</v>
      </c>
      <c r="M19" s="10">
        <v>7.65</v>
      </c>
      <c r="N19" s="11">
        <v>51.8</v>
      </c>
      <c r="O19" s="11">
        <v>82.5</v>
      </c>
      <c r="P19" s="11">
        <v>10.29</v>
      </c>
      <c r="Q19" s="11">
        <v>79.6</v>
      </c>
      <c r="R19" s="11">
        <v>9.47</v>
      </c>
      <c r="S19" s="9">
        <v>104.00000000004184</v>
      </c>
      <c r="T19" s="9">
        <v>6</v>
      </c>
      <c r="U19" s="9">
        <v>4.00000000000001</v>
      </c>
      <c r="V19" s="9">
        <v>1.37</v>
      </c>
      <c r="W19" s="9">
        <v>0.870000000000001</v>
      </c>
      <c r="X19" s="13">
        <v>0.385</v>
      </c>
      <c r="Y19" s="10">
        <v>2.573667669807517</v>
      </c>
      <c r="Z19" s="10">
        <v>3.510757540242025</v>
      </c>
      <c r="AA19" s="10">
        <v>0.9343358732131158</v>
      </c>
      <c r="AB19" s="10" t="s">
        <v>67</v>
      </c>
      <c r="AC19" s="10">
        <v>8.965384576811779</v>
      </c>
      <c r="AD19" s="10">
        <v>3.3680424256278827</v>
      </c>
      <c r="AE19" s="10">
        <v>1.7742273695468382</v>
      </c>
      <c r="AF19" s="10">
        <v>0.3413073974146717</v>
      </c>
      <c r="AG19" s="10">
        <v>7.507851878345672</v>
      </c>
      <c r="AH19" s="10">
        <v>1.1213653603034135</v>
      </c>
      <c r="AI19" s="11">
        <v>340.0758533501896</v>
      </c>
      <c r="AJ19" s="11">
        <v>60.176991150442475</v>
      </c>
      <c r="AK19" s="11">
        <v>12.13653603034134</v>
      </c>
      <c r="AL19" s="10" t="s">
        <v>67</v>
      </c>
      <c r="AM19" s="12">
        <v>7.332490518331227</v>
      </c>
      <c r="AN19" s="10">
        <v>0</v>
      </c>
      <c r="AO19" s="10">
        <v>0</v>
      </c>
      <c r="AP19" s="9">
        <v>36</v>
      </c>
      <c r="AQ19" s="9">
        <v>4</v>
      </c>
      <c r="AR19" s="9">
        <v>59</v>
      </c>
      <c r="AS19" s="9">
        <v>1</v>
      </c>
      <c r="AT19" s="9">
        <v>7</v>
      </c>
    </row>
    <row r="20" spans="1:46" ht="12">
      <c r="A20">
        <v>18</v>
      </c>
      <c r="B20" t="s">
        <v>83</v>
      </c>
      <c r="C20" t="s">
        <v>3</v>
      </c>
      <c r="D20" t="s">
        <v>82</v>
      </c>
      <c r="E20" s="1">
        <v>38468</v>
      </c>
      <c r="F20" s="16">
        <v>0.6722222222222222</v>
      </c>
      <c r="G20" s="9">
        <v>509169</v>
      </c>
      <c r="H20" s="9">
        <v>4300792</v>
      </c>
      <c r="I20" s="15">
        <v>6288</v>
      </c>
      <c r="J20" s="14">
        <v>2</v>
      </c>
      <c r="K20" s="11">
        <v>2.2</v>
      </c>
      <c r="L20" s="11">
        <v>8.6</v>
      </c>
      <c r="M20" s="10">
        <v>7.69</v>
      </c>
      <c r="N20" s="11">
        <v>78.3</v>
      </c>
      <c r="O20" s="11">
        <v>113.7</v>
      </c>
      <c r="P20" s="11">
        <v>9.26</v>
      </c>
      <c r="Q20" s="11">
        <v>79.1</v>
      </c>
      <c r="R20" s="11">
        <v>9.1</v>
      </c>
      <c r="S20" s="9">
        <v>138.00000000003365</v>
      </c>
      <c r="T20" s="9">
        <v>6</v>
      </c>
      <c r="U20" s="9">
        <v>3.9999999999999756</v>
      </c>
      <c r="V20" s="9">
        <v>1.6</v>
      </c>
      <c r="W20" s="9">
        <v>0.949999999999999</v>
      </c>
      <c r="X20" s="13">
        <v>0.554</v>
      </c>
      <c r="Y20" s="10">
        <v>2.717960985747664</v>
      </c>
      <c r="Z20" s="10">
        <v>6.366448770380747</v>
      </c>
      <c r="AA20" s="10">
        <v>0.8131081168129368</v>
      </c>
      <c r="AB20" s="10" t="s">
        <v>67</v>
      </c>
      <c r="AC20" s="10">
        <v>9.741924675847077</v>
      </c>
      <c r="AD20" s="10">
        <v>3.5581837598939607</v>
      </c>
      <c r="AE20" s="10">
        <v>1.2490485359187766</v>
      </c>
      <c r="AF20" s="10">
        <v>0.7143103634386488</v>
      </c>
      <c r="AG20" s="10">
        <v>6.8315719814076035</v>
      </c>
      <c r="AH20" s="10">
        <v>1.1415929203539823</v>
      </c>
      <c r="AI20" s="11">
        <v>357.7749683944374</v>
      </c>
      <c r="AJ20" s="11">
        <v>147.91403286978507</v>
      </c>
      <c r="AK20" s="11">
        <v>27.560050568900127</v>
      </c>
      <c r="AL20" s="10">
        <v>1.7699115044247788</v>
      </c>
      <c r="AM20" s="12">
        <v>7.332490518331227</v>
      </c>
      <c r="AN20" s="10">
        <v>0</v>
      </c>
      <c r="AO20" s="10">
        <v>2.5284450063211126</v>
      </c>
      <c r="AP20" s="9">
        <v>0</v>
      </c>
      <c r="AQ20" s="9">
        <v>36</v>
      </c>
      <c r="AR20" s="9">
        <v>59</v>
      </c>
      <c r="AS20" s="9">
        <v>5</v>
      </c>
      <c r="AT20" s="9">
        <v>4</v>
      </c>
    </row>
    <row r="21" spans="1:46" ht="12">
      <c r="A21">
        <v>19</v>
      </c>
      <c r="B21" t="s">
        <v>151</v>
      </c>
      <c r="C21" t="s">
        <v>4</v>
      </c>
      <c r="D21" t="s">
        <v>45</v>
      </c>
      <c r="E21" s="1">
        <v>38468</v>
      </c>
      <c r="F21" s="16">
        <v>0.6527777777777778</v>
      </c>
      <c r="G21" s="9">
        <v>507024</v>
      </c>
      <c r="H21" s="9">
        <v>4300930</v>
      </c>
      <c r="I21" s="15">
        <v>6345</v>
      </c>
      <c r="J21" s="14" t="s">
        <v>69</v>
      </c>
      <c r="K21" s="11" t="s">
        <v>84</v>
      </c>
      <c r="L21" s="11">
        <v>12.5</v>
      </c>
      <c r="M21" s="10">
        <v>6.04</v>
      </c>
      <c r="N21" s="11">
        <v>2556</v>
      </c>
      <c r="O21" s="11">
        <v>3350</v>
      </c>
      <c r="P21" s="11" t="s">
        <v>69</v>
      </c>
      <c r="Q21" s="11" t="s">
        <v>69</v>
      </c>
      <c r="R21" s="11" t="s">
        <v>69</v>
      </c>
      <c r="S21" s="9" t="s">
        <v>84</v>
      </c>
      <c r="T21" s="9" t="s">
        <v>84</v>
      </c>
      <c r="U21" s="9" t="s">
        <v>84</v>
      </c>
      <c r="V21" s="9" t="s">
        <v>69</v>
      </c>
      <c r="W21" s="9" t="s">
        <v>69</v>
      </c>
      <c r="X21" s="13" t="s">
        <v>46</v>
      </c>
      <c r="Y21" s="10">
        <v>2.4</v>
      </c>
      <c r="Z21" s="10">
        <v>0</v>
      </c>
      <c r="AA21" s="10">
        <v>1.3</v>
      </c>
      <c r="AB21" s="10" t="s">
        <v>67</v>
      </c>
      <c r="AC21" s="10">
        <v>121.2</v>
      </c>
      <c r="AD21" s="10">
        <v>384.4098810382671</v>
      </c>
      <c r="AE21" s="10">
        <v>52.17540413009964</v>
      </c>
      <c r="AF21" s="10">
        <v>78.61263396531452</v>
      </c>
      <c r="AG21" s="10">
        <v>408.23890617485574</v>
      </c>
      <c r="AH21" s="10">
        <v>2.170670037926675</v>
      </c>
      <c r="AI21" s="11">
        <v>1495.5752212389382</v>
      </c>
      <c r="AJ21" s="11">
        <v>8.34386852085967</v>
      </c>
      <c r="AK21" s="11">
        <v>246.52338811630847</v>
      </c>
      <c r="AL21" s="10">
        <v>2.781289506953224</v>
      </c>
      <c r="AM21" s="12">
        <v>46.52338811630847</v>
      </c>
      <c r="AN21" s="10">
        <v>0.2528445006321112</v>
      </c>
      <c r="AO21" s="10">
        <v>0.5056890012642224</v>
      </c>
      <c r="AP21" s="9" t="s">
        <v>69</v>
      </c>
      <c r="AQ21" s="9" t="s">
        <v>69</v>
      </c>
      <c r="AR21" s="9" t="s">
        <v>69</v>
      </c>
      <c r="AS21" s="9" t="s">
        <v>69</v>
      </c>
      <c r="AT21" s="9" t="s">
        <v>69</v>
      </c>
    </row>
    <row r="22" spans="1:46" ht="12">
      <c r="A22">
        <v>20</v>
      </c>
      <c r="B22" t="s">
        <v>152</v>
      </c>
      <c r="C22" t="s">
        <v>6</v>
      </c>
      <c r="D22" t="s">
        <v>48</v>
      </c>
      <c r="E22" s="1">
        <v>38468</v>
      </c>
      <c r="F22" s="16">
        <v>0.5972222222222222</v>
      </c>
      <c r="G22" s="9">
        <v>513136</v>
      </c>
      <c r="H22" s="9">
        <v>4298452</v>
      </c>
      <c r="I22" s="15">
        <v>6022</v>
      </c>
      <c r="J22" s="14">
        <v>1.5</v>
      </c>
      <c r="K22" s="11">
        <v>6.5</v>
      </c>
      <c r="L22" s="11">
        <v>11.2</v>
      </c>
      <c r="M22" s="10">
        <v>8.05</v>
      </c>
      <c r="N22" s="11">
        <v>252.2</v>
      </c>
      <c r="O22" s="11">
        <v>344.2</v>
      </c>
      <c r="P22" s="11">
        <v>8.85</v>
      </c>
      <c r="Q22" s="11">
        <v>83.7</v>
      </c>
      <c r="R22" s="11">
        <v>8.7</v>
      </c>
      <c r="S22" s="9">
        <v>289.9999999999636</v>
      </c>
      <c r="T22" s="9">
        <v>6</v>
      </c>
      <c r="U22" s="9">
        <v>6</v>
      </c>
      <c r="V22" s="9">
        <v>1.6</v>
      </c>
      <c r="W22" s="9">
        <v>1.8</v>
      </c>
      <c r="X22" s="13">
        <v>1.318</v>
      </c>
      <c r="Y22" s="10">
        <v>2.396935477337132</v>
      </c>
      <c r="Z22" s="10">
        <v>28.05451813846323</v>
      </c>
      <c r="AA22" s="10">
        <v>2.088696466130198</v>
      </c>
      <c r="AB22" s="10" t="s">
        <v>67</v>
      </c>
      <c r="AC22" s="10">
        <v>36.98278858907252</v>
      </c>
      <c r="AD22" s="10">
        <v>20.822940959393303</v>
      </c>
      <c r="AE22" s="10">
        <v>2.169625407491557</v>
      </c>
      <c r="AF22" s="10">
        <v>6.513488007328434</v>
      </c>
      <c r="AG22" s="10">
        <v>30.804333911644164</v>
      </c>
      <c r="AH22" s="10">
        <v>1.116308470290771</v>
      </c>
      <c r="AI22" s="11">
        <v>466.4981036662453</v>
      </c>
      <c r="AJ22" s="11">
        <v>161.8204804045512</v>
      </c>
      <c r="AK22" s="11">
        <v>60.6826801517067</v>
      </c>
      <c r="AL22" s="10">
        <v>0.2528445006321112</v>
      </c>
      <c r="AM22" s="12">
        <v>13.147914032869785</v>
      </c>
      <c r="AN22" s="10">
        <v>0</v>
      </c>
      <c r="AO22" s="10">
        <v>1.7699115044247788</v>
      </c>
      <c r="AP22" s="9">
        <v>0</v>
      </c>
      <c r="AQ22" s="9">
        <v>0</v>
      </c>
      <c r="AR22" s="9">
        <v>100</v>
      </c>
      <c r="AS22" s="9">
        <v>0</v>
      </c>
      <c r="AT22" s="9">
        <v>3</v>
      </c>
    </row>
    <row r="23" spans="1:46" ht="12">
      <c r="A23">
        <v>21</v>
      </c>
      <c r="B23" t="s">
        <v>153</v>
      </c>
      <c r="C23" t="s">
        <v>5</v>
      </c>
      <c r="D23" t="s">
        <v>49</v>
      </c>
      <c r="E23" s="1">
        <v>38468</v>
      </c>
      <c r="F23" s="16">
        <v>0.625</v>
      </c>
      <c r="G23" s="9">
        <v>513585</v>
      </c>
      <c r="H23" s="9">
        <v>4298099</v>
      </c>
      <c r="I23" s="15">
        <v>5990</v>
      </c>
      <c r="J23" s="14">
        <v>1</v>
      </c>
      <c r="K23" s="11">
        <v>8</v>
      </c>
      <c r="L23" s="11">
        <v>12.4</v>
      </c>
      <c r="M23" s="10">
        <v>8.13</v>
      </c>
      <c r="N23" s="11">
        <v>263.7</v>
      </c>
      <c r="O23" s="11">
        <v>350.4</v>
      </c>
      <c r="P23" s="11">
        <v>8.56</v>
      </c>
      <c r="Q23" s="11">
        <v>83</v>
      </c>
      <c r="R23" s="11">
        <v>8.3</v>
      </c>
      <c r="S23" s="9">
        <v>245.00000000003297</v>
      </c>
      <c r="T23" s="9">
        <v>6</v>
      </c>
      <c r="U23" s="9">
        <v>6.999999999999993</v>
      </c>
      <c r="V23" s="9">
        <v>1.2</v>
      </c>
      <c r="W23" s="9">
        <v>1.5</v>
      </c>
      <c r="X23" s="13">
        <v>1.89</v>
      </c>
      <c r="Y23" s="10">
        <v>2.443619107278545</v>
      </c>
      <c r="Z23" s="10">
        <v>28.39731845524734</v>
      </c>
      <c r="AA23" s="10">
        <v>2.0890112606534443</v>
      </c>
      <c r="AB23" s="10" t="s">
        <v>67</v>
      </c>
      <c r="AC23" s="10">
        <v>44.428963465401615</v>
      </c>
      <c r="AD23" s="10">
        <v>16.192120917610495</v>
      </c>
      <c r="AE23" s="10">
        <v>1.8714472237463733</v>
      </c>
      <c r="AF23" s="10">
        <v>5.166513998061589</v>
      </c>
      <c r="AG23" s="10">
        <v>24.324490058321153</v>
      </c>
      <c r="AH23" s="10">
        <v>1.1238938053097345</v>
      </c>
      <c r="AI23" s="11">
        <v>453.85587863463974</v>
      </c>
      <c r="AJ23" s="11">
        <v>145.63843236409608</v>
      </c>
      <c r="AK23" s="11">
        <v>97.34513274336283</v>
      </c>
      <c r="AL23" s="10">
        <v>2.275600505689001</v>
      </c>
      <c r="AM23" s="12">
        <v>22.503160556257903</v>
      </c>
      <c r="AN23" s="10">
        <v>0</v>
      </c>
      <c r="AO23" s="10">
        <v>0.2528445006321112</v>
      </c>
      <c r="AP23" s="9">
        <v>12</v>
      </c>
      <c r="AQ23" s="9">
        <v>15</v>
      </c>
      <c r="AR23" s="9">
        <v>69</v>
      </c>
      <c r="AS23" s="9">
        <v>4</v>
      </c>
      <c r="AT23" s="9">
        <v>4</v>
      </c>
    </row>
    <row r="24" spans="1:46" ht="12">
      <c r="A24">
        <v>22</v>
      </c>
      <c r="B24" t="s">
        <v>90</v>
      </c>
      <c r="C24" t="s">
        <v>7</v>
      </c>
      <c r="D24" t="s">
        <v>89</v>
      </c>
      <c r="E24" s="1">
        <v>38468</v>
      </c>
      <c r="F24" s="16">
        <v>0.6875</v>
      </c>
      <c r="G24" s="9">
        <v>514873</v>
      </c>
      <c r="H24" s="9">
        <v>4300222</v>
      </c>
      <c r="I24" s="15">
        <v>6010</v>
      </c>
      <c r="J24" s="14">
        <v>0</v>
      </c>
      <c r="K24" s="14">
        <v>16.3</v>
      </c>
      <c r="L24" s="11">
        <v>12.6</v>
      </c>
      <c r="M24" s="11">
        <v>8.14</v>
      </c>
      <c r="N24" s="10">
        <v>193.9</v>
      </c>
      <c r="O24" s="11">
        <v>255.5</v>
      </c>
      <c r="P24" s="11">
        <v>8.25</v>
      </c>
      <c r="Q24" s="11">
        <v>76.6</v>
      </c>
      <c r="R24" s="11">
        <v>8</v>
      </c>
      <c r="S24" s="9">
        <v>199.9999999998181</v>
      </c>
      <c r="T24" s="9">
        <v>256</v>
      </c>
      <c r="U24" s="9">
        <v>236</v>
      </c>
      <c r="V24" s="9">
        <v>2.2</v>
      </c>
      <c r="W24" s="9" t="s">
        <v>69</v>
      </c>
      <c r="X24" s="13">
        <v>1.123</v>
      </c>
      <c r="Y24" s="10">
        <v>1.1263667210712673</v>
      </c>
      <c r="Z24" s="10">
        <v>25.407489424234395</v>
      </c>
      <c r="AA24" s="10">
        <v>2.0298483288443703</v>
      </c>
      <c r="AB24" s="10">
        <v>0.20100853578641079</v>
      </c>
      <c r="AC24" s="10">
        <v>43.02879375821213</v>
      </c>
      <c r="AD24" s="10">
        <v>15.771696733399121</v>
      </c>
      <c r="AE24" s="10">
        <v>2.6625532460360217</v>
      </c>
      <c r="AF24" s="10">
        <v>3.9373317146696665</v>
      </c>
      <c r="AG24" s="10">
        <v>26.550349224963433</v>
      </c>
      <c r="AH24" s="10">
        <v>1.5183312262958282</v>
      </c>
      <c r="AI24" s="11">
        <v>1632.1112515802781</v>
      </c>
      <c r="AJ24" s="11">
        <v>1042.9835651074588</v>
      </c>
      <c r="AK24" s="11">
        <v>178.2553729456384</v>
      </c>
      <c r="AL24" s="10">
        <v>1.5170670037926675</v>
      </c>
      <c r="AM24" s="12">
        <v>21.744627054361565</v>
      </c>
      <c r="AN24" s="10">
        <v>0.2528445006321112</v>
      </c>
      <c r="AO24" s="10">
        <v>2.275600505689001</v>
      </c>
      <c r="AP24" s="9" t="s">
        <v>69</v>
      </c>
      <c r="AQ24" s="9" t="s">
        <v>69</v>
      </c>
      <c r="AR24" s="9" t="s">
        <v>69</v>
      </c>
      <c r="AS24" s="9" t="s">
        <v>69</v>
      </c>
      <c r="AT24" s="9" t="s">
        <v>69</v>
      </c>
    </row>
    <row r="25" spans="1:46" ht="12">
      <c r="A25">
        <v>23</v>
      </c>
      <c r="B25" t="s">
        <v>154</v>
      </c>
      <c r="C25" t="s">
        <v>8</v>
      </c>
      <c r="D25" t="s">
        <v>50</v>
      </c>
      <c r="E25" s="1">
        <v>38468</v>
      </c>
      <c r="F25" s="16">
        <v>0.7152777777777778</v>
      </c>
      <c r="G25" s="9">
        <v>514448</v>
      </c>
      <c r="H25" s="9">
        <v>4297708</v>
      </c>
      <c r="I25" s="15">
        <v>5964</v>
      </c>
      <c r="J25" s="14">
        <v>2</v>
      </c>
      <c r="K25" s="11">
        <v>27.65</v>
      </c>
      <c r="L25" s="11">
        <v>12.9</v>
      </c>
      <c r="M25" s="10">
        <v>8.11</v>
      </c>
      <c r="N25" s="11">
        <v>240</v>
      </c>
      <c r="O25" s="11">
        <v>311</v>
      </c>
      <c r="P25" s="11">
        <v>8</v>
      </c>
      <c r="Q25" s="11">
        <v>75</v>
      </c>
      <c r="R25" s="11">
        <v>7.8</v>
      </c>
      <c r="S25" s="9">
        <v>410.0000000001103</v>
      </c>
      <c r="T25" s="9">
        <v>270</v>
      </c>
      <c r="U25" s="9">
        <v>255</v>
      </c>
      <c r="V25" s="9">
        <v>1.9</v>
      </c>
      <c r="W25" s="9">
        <v>1.7</v>
      </c>
      <c r="X25" s="13">
        <v>1.035</v>
      </c>
      <c r="Y25" s="10">
        <v>1.148487211381344</v>
      </c>
      <c r="Z25" s="10">
        <v>24.868793373581234</v>
      </c>
      <c r="AA25" s="10">
        <v>1.9291808031911748</v>
      </c>
      <c r="AB25" s="10">
        <v>0.18577244457775738</v>
      </c>
      <c r="AC25" s="10">
        <v>42.65893919894183</v>
      </c>
      <c r="AD25" s="10">
        <v>16.701654505277812</v>
      </c>
      <c r="AE25" s="10">
        <v>2.8566537678084467</v>
      </c>
      <c r="AF25" s="10">
        <v>4.242653258711888</v>
      </c>
      <c r="AG25" s="10">
        <v>28.138134176038207</v>
      </c>
      <c r="AH25" s="10">
        <v>1.4197218710493047</v>
      </c>
      <c r="AI25" s="11">
        <v>1490.5183312262957</v>
      </c>
      <c r="AJ25" s="11">
        <v>941.8457648546145</v>
      </c>
      <c r="AK25" s="11">
        <v>146.3969658659924</v>
      </c>
      <c r="AL25" s="10">
        <v>2.02275600505689</v>
      </c>
      <c r="AM25" s="12">
        <v>25.031605562579013</v>
      </c>
      <c r="AN25" s="10">
        <v>1.011378002528445</v>
      </c>
      <c r="AO25" s="10">
        <v>2.02275600505689</v>
      </c>
      <c r="AP25" s="9">
        <v>0</v>
      </c>
      <c r="AQ25" s="9">
        <v>16</v>
      </c>
      <c r="AR25" s="9">
        <v>84</v>
      </c>
      <c r="AS25" s="9">
        <v>0</v>
      </c>
      <c r="AT25" s="9">
        <v>3</v>
      </c>
    </row>
    <row r="26" spans="1:46" ht="12">
      <c r="A26">
        <v>24</v>
      </c>
      <c r="B26" t="s">
        <v>157</v>
      </c>
      <c r="C26" t="s">
        <v>9</v>
      </c>
      <c r="D26" t="s">
        <v>91</v>
      </c>
      <c r="E26" s="1">
        <v>38468</v>
      </c>
      <c r="F26" s="16">
        <v>0.7916666666666666</v>
      </c>
      <c r="G26" s="9">
        <v>515829</v>
      </c>
      <c r="H26" s="9">
        <v>4296394</v>
      </c>
      <c r="I26" s="15">
        <v>6000</v>
      </c>
      <c r="J26" s="14">
        <v>0</v>
      </c>
      <c r="K26" s="11">
        <v>3</v>
      </c>
      <c r="L26" s="11">
        <v>12.5</v>
      </c>
      <c r="M26" s="10">
        <v>8.63</v>
      </c>
      <c r="N26" s="11">
        <v>1087</v>
      </c>
      <c r="O26" s="11">
        <v>1429</v>
      </c>
      <c r="P26" s="11">
        <v>10.31</v>
      </c>
      <c r="Q26" s="11">
        <v>96</v>
      </c>
      <c r="R26" s="11">
        <v>8.3</v>
      </c>
      <c r="S26" s="9">
        <v>1099.9999999999943</v>
      </c>
      <c r="T26" s="9" t="s">
        <v>67</v>
      </c>
      <c r="U26" s="9" t="s">
        <v>67</v>
      </c>
      <c r="V26" s="9" t="s">
        <v>69</v>
      </c>
      <c r="W26" s="9" t="s">
        <v>69</v>
      </c>
      <c r="X26" s="13">
        <v>4.857</v>
      </c>
      <c r="Y26" s="9">
        <v>0.2</v>
      </c>
      <c r="Z26" s="9">
        <v>73.3</v>
      </c>
      <c r="AA26" s="10">
        <v>5.2</v>
      </c>
      <c r="AB26" s="10" t="s">
        <v>67</v>
      </c>
      <c r="AC26" s="9">
        <v>353.9</v>
      </c>
      <c r="AD26" s="10">
        <v>131.9017663117001</v>
      </c>
      <c r="AE26" s="10">
        <v>3.0009280751094995</v>
      </c>
      <c r="AF26" s="10">
        <v>40.85018343134631</v>
      </c>
      <c r="AG26" s="10">
        <v>87.41526144362473</v>
      </c>
      <c r="AH26" s="10">
        <v>0.40581542351453853</v>
      </c>
      <c r="AI26" s="11">
        <v>549.936788874842</v>
      </c>
      <c r="AJ26" s="11">
        <v>34.386852085967135</v>
      </c>
      <c r="AK26" s="11">
        <v>20.733249051833123</v>
      </c>
      <c r="AL26" s="10">
        <v>1.2642225031605563</v>
      </c>
      <c r="AM26" s="12">
        <v>10.619469026548673</v>
      </c>
      <c r="AN26" s="10">
        <v>0</v>
      </c>
      <c r="AO26" s="10">
        <v>4.804045512010114</v>
      </c>
      <c r="AP26" s="9">
        <v>6</v>
      </c>
      <c r="AQ26" s="9">
        <v>63</v>
      </c>
      <c r="AR26" s="9">
        <v>31</v>
      </c>
      <c r="AS26" s="9">
        <v>0</v>
      </c>
      <c r="AT26" s="9">
        <v>3</v>
      </c>
    </row>
    <row r="27" spans="1:46" ht="12">
      <c r="A27">
        <v>25</v>
      </c>
      <c r="B27" t="s">
        <v>155</v>
      </c>
      <c r="C27" t="s">
        <v>10</v>
      </c>
      <c r="D27" t="s">
        <v>158</v>
      </c>
      <c r="E27" s="1">
        <v>38468</v>
      </c>
      <c r="F27" s="16">
        <v>0.6875</v>
      </c>
      <c r="G27" s="9">
        <v>515850</v>
      </c>
      <c r="H27" s="9">
        <v>4296318</v>
      </c>
      <c r="I27" s="15">
        <v>5905</v>
      </c>
      <c r="J27" s="14">
        <v>1</v>
      </c>
      <c r="K27" s="11">
        <v>25</v>
      </c>
      <c r="L27" s="11">
        <v>13</v>
      </c>
      <c r="M27" s="10">
        <v>8</v>
      </c>
      <c r="N27" s="11">
        <v>334</v>
      </c>
      <c r="O27" s="11">
        <v>439.7</v>
      </c>
      <c r="P27" s="11">
        <v>8.4</v>
      </c>
      <c r="Q27" s="11">
        <v>83.2</v>
      </c>
      <c r="R27" s="11">
        <v>7.69</v>
      </c>
      <c r="S27" s="9">
        <v>540.0000000001626</v>
      </c>
      <c r="T27" s="9">
        <v>205</v>
      </c>
      <c r="U27" s="9">
        <v>175</v>
      </c>
      <c r="V27" s="9">
        <v>1.49</v>
      </c>
      <c r="W27" s="9">
        <v>1.5</v>
      </c>
      <c r="X27" s="13">
        <v>1.855</v>
      </c>
      <c r="Y27" s="10">
        <v>1.2656316274184671</v>
      </c>
      <c r="Z27" s="10">
        <v>35.6</v>
      </c>
      <c r="AA27" s="10">
        <v>2.9583671534040223</v>
      </c>
      <c r="AB27" s="10">
        <v>0.1341613212141552</v>
      </c>
      <c r="AC27" s="11">
        <v>102.61092031568742</v>
      </c>
      <c r="AD27" s="10">
        <v>33.7834570759719</v>
      </c>
      <c r="AE27" s="10">
        <v>2.8867058978641307</v>
      </c>
      <c r="AF27" s="10">
        <v>10.409956933703866</v>
      </c>
      <c r="AG27" s="10">
        <v>38.24843870705864</v>
      </c>
      <c r="AH27" s="10">
        <v>1.3438685208596712</v>
      </c>
      <c r="AI27" s="11">
        <v>1214.9178255372944</v>
      </c>
      <c r="AJ27" s="11">
        <v>759.7977243994943</v>
      </c>
      <c r="AK27" s="11">
        <v>131.47914032869784</v>
      </c>
      <c r="AL27" s="10">
        <v>1.011378002528445</v>
      </c>
      <c r="AM27" s="12">
        <v>18.963337547408344</v>
      </c>
      <c r="AN27" s="10">
        <v>0</v>
      </c>
      <c r="AO27" s="10">
        <v>1.2642225031605563</v>
      </c>
      <c r="AP27" s="9">
        <v>0</v>
      </c>
      <c r="AQ27" s="9">
        <v>3</v>
      </c>
      <c r="AR27" s="9">
        <v>97</v>
      </c>
      <c r="AS27" s="9">
        <v>0</v>
      </c>
      <c r="AT27" s="9">
        <v>3</v>
      </c>
    </row>
    <row r="28" spans="1:46" ht="12">
      <c r="A28">
        <v>26</v>
      </c>
      <c r="B28" t="s">
        <v>156</v>
      </c>
      <c r="C28" t="s">
        <v>11</v>
      </c>
      <c r="D28" t="s">
        <v>51</v>
      </c>
      <c r="E28" s="1">
        <v>38468</v>
      </c>
      <c r="F28" s="16">
        <v>0.7013888888888888</v>
      </c>
      <c r="G28" s="9">
        <v>517797</v>
      </c>
      <c r="H28" s="9">
        <v>4295372</v>
      </c>
      <c r="I28" s="15">
        <v>5890</v>
      </c>
      <c r="J28" s="14">
        <v>4</v>
      </c>
      <c r="K28" s="11">
        <v>14.1</v>
      </c>
      <c r="L28" s="11">
        <v>15.1</v>
      </c>
      <c r="M28" s="10">
        <v>7.5</v>
      </c>
      <c r="N28" s="11">
        <v>599</v>
      </c>
      <c r="O28" s="11">
        <v>701</v>
      </c>
      <c r="P28" s="11">
        <v>7.35</v>
      </c>
      <c r="Q28" s="11">
        <v>77</v>
      </c>
      <c r="R28" s="11">
        <v>7.48</v>
      </c>
      <c r="S28" s="9">
        <v>699.9999999999673</v>
      </c>
      <c r="T28" s="9">
        <v>52.5</v>
      </c>
      <c r="U28" s="9">
        <v>12.5</v>
      </c>
      <c r="V28" s="9" t="s">
        <v>69</v>
      </c>
      <c r="W28" s="9" t="s">
        <v>69</v>
      </c>
      <c r="X28" s="13">
        <v>2.788</v>
      </c>
      <c r="Y28" s="10">
        <v>0.7</v>
      </c>
      <c r="Z28" s="10">
        <v>41</v>
      </c>
      <c r="AA28" s="10">
        <v>11.4</v>
      </c>
      <c r="AB28" s="10">
        <v>0.4</v>
      </c>
      <c r="AC28" s="11">
        <v>177.7</v>
      </c>
      <c r="AD28" s="10">
        <v>76.44588806668769</v>
      </c>
      <c r="AE28" s="10">
        <v>4.730575189419381</v>
      </c>
      <c r="AF28" s="10">
        <v>18.559803314733323</v>
      </c>
      <c r="AG28" s="10">
        <v>55.562797465071476</v>
      </c>
      <c r="AH28" s="10">
        <v>1</v>
      </c>
      <c r="AI28" s="11">
        <v>721.8710493046776</v>
      </c>
      <c r="AJ28" s="11">
        <v>205.81542351453854</v>
      </c>
      <c r="AK28" s="11">
        <v>70.29077117572692</v>
      </c>
      <c r="AL28" s="10">
        <v>1.7699115044247788</v>
      </c>
      <c r="AM28" s="12">
        <v>24.27307206068268</v>
      </c>
      <c r="AN28" s="10">
        <v>0.7585335018963337</v>
      </c>
      <c r="AO28" s="10">
        <v>0.2528445006321112</v>
      </c>
      <c r="AP28" s="9">
        <v>0</v>
      </c>
      <c r="AQ28" s="9">
        <v>7</v>
      </c>
      <c r="AR28" s="9">
        <v>93</v>
      </c>
      <c r="AS28" s="9">
        <v>0</v>
      </c>
      <c r="AT28" s="9">
        <v>4</v>
      </c>
    </row>
    <row r="30" spans="24:27" ht="12">
      <c r="X30" s="15"/>
      <c r="Y30" s="15" t="s">
        <v>68</v>
      </c>
      <c r="Z30" s="15"/>
      <c r="AA30" s="15"/>
    </row>
    <row r="31" spans="24:27" ht="12">
      <c r="X31" s="15"/>
      <c r="Y31" s="15" t="s">
        <v>47</v>
      </c>
      <c r="Z31" s="15"/>
      <c r="AA31" s="15"/>
    </row>
    <row r="32" spans="24:27" ht="12">
      <c r="X32" s="15"/>
      <c r="Y32" s="15" t="s">
        <v>66</v>
      </c>
      <c r="Z32" s="15"/>
      <c r="AA32" s="15"/>
    </row>
    <row r="33" spans="24:27" ht="12">
      <c r="X33" s="15"/>
      <c r="Y33" s="15" t="s">
        <v>70</v>
      </c>
      <c r="Z33" s="15"/>
      <c r="AA33" s="15"/>
    </row>
    <row r="34" spans="24:27" ht="12">
      <c r="X34" s="15"/>
      <c r="Y34" s="15" t="s">
        <v>71</v>
      </c>
      <c r="Z34" s="15"/>
      <c r="AA34" s="15"/>
    </row>
    <row r="35" spans="24:27" ht="12">
      <c r="X35" s="15"/>
      <c r="Y35" s="15" t="s">
        <v>72</v>
      </c>
      <c r="Z35" s="15"/>
      <c r="AA35" s="15"/>
    </row>
    <row r="36" spans="24:25" ht="12">
      <c r="X36" s="15"/>
      <c r="Y36" s="15" t="s">
        <v>73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workbookViewId="0" topLeftCell="A1">
      <selection activeCell="A46" sqref="A46"/>
    </sheetView>
  </sheetViews>
  <sheetFormatPr defaultColWidth="11.421875" defaultRowHeight="12.75"/>
  <cols>
    <col min="1" max="1" width="49.7109375" style="2" bestFit="1" customWidth="1"/>
    <col min="2" max="2" width="15.421875" style="2" bestFit="1" customWidth="1"/>
    <col min="3" max="3" width="11.00390625" style="2" bestFit="1" customWidth="1"/>
    <col min="4" max="4" width="11.421875" style="2" bestFit="1" customWidth="1"/>
    <col min="5" max="5" width="13.28125" style="2" bestFit="1" customWidth="1"/>
    <col min="6" max="6" width="12.8515625" style="2" bestFit="1" customWidth="1"/>
    <col min="7" max="7" width="11.7109375" style="2" bestFit="1" customWidth="1"/>
    <col min="8" max="8" width="10.28125" style="2" bestFit="1" customWidth="1"/>
    <col min="9" max="9" width="8.7109375" style="2" bestFit="1" customWidth="1"/>
    <col min="10" max="10" width="5.8515625" style="2" bestFit="1" customWidth="1"/>
    <col min="11" max="11" width="13.7109375" style="2" bestFit="1" customWidth="1"/>
    <col min="12" max="12" width="13.00390625" style="2" bestFit="1" customWidth="1"/>
    <col min="13" max="13" width="10.28125" style="2" bestFit="1" customWidth="1"/>
    <col min="14" max="14" width="20.00390625" style="2" bestFit="1" customWidth="1"/>
    <col min="15" max="15" width="9.140625" style="2" bestFit="1" customWidth="1"/>
    <col min="16" max="16" width="11.8515625" style="2" bestFit="1" customWidth="1"/>
    <col min="17" max="17" width="9.8515625" style="2" bestFit="1" customWidth="1"/>
    <col min="18" max="18" width="13.421875" style="2" bestFit="1" customWidth="1"/>
    <col min="19" max="19" width="13.8515625" style="2" bestFit="1" customWidth="1"/>
    <col min="20" max="20" width="10.140625" style="2" bestFit="1" customWidth="1"/>
    <col min="21" max="21" width="17.421875" style="2" bestFit="1" customWidth="1"/>
    <col min="22" max="22" width="10.7109375" style="2" bestFit="1" customWidth="1"/>
    <col min="23" max="23" width="11.00390625" style="2" bestFit="1" customWidth="1"/>
    <col min="24" max="24" width="14.28125" style="2" bestFit="1" customWidth="1"/>
    <col min="25" max="25" width="14.28125" style="2" customWidth="1"/>
    <col min="26" max="26" width="11.00390625" style="3" bestFit="1" customWidth="1"/>
    <col min="27" max="27" width="10.28125" style="3" bestFit="1" customWidth="1"/>
    <col min="28" max="28" width="10.8515625" style="3" bestFit="1" customWidth="1"/>
    <col min="29" max="29" width="11.28125" style="3" bestFit="1" customWidth="1"/>
    <col min="30" max="30" width="10.28125" style="3" bestFit="1" customWidth="1"/>
    <col min="31" max="31" width="10.8515625" style="3" bestFit="1" customWidth="1"/>
    <col min="32" max="32" width="11.28125" style="3" bestFit="1" customWidth="1"/>
    <col min="33" max="33" width="11.28125" style="3" customWidth="1"/>
    <col min="34" max="34" width="18.7109375" style="3" bestFit="1" customWidth="1"/>
    <col min="35" max="16384" width="8.8515625" style="3" customWidth="1"/>
  </cols>
  <sheetData>
    <row r="1" spans="1:34" ht="12">
      <c r="A1" s="2" t="s">
        <v>184</v>
      </c>
      <c r="B1" s="2">
        <v>1</v>
      </c>
      <c r="C1" s="2">
        <v>1</v>
      </c>
      <c r="D1" s="2">
        <v>1</v>
      </c>
      <c r="E1" s="2">
        <v>1</v>
      </c>
      <c r="F1" s="2">
        <v>1</v>
      </c>
      <c r="G1" s="2">
        <v>1</v>
      </c>
      <c r="H1" s="2">
        <v>1</v>
      </c>
      <c r="I1" s="2">
        <v>2</v>
      </c>
      <c r="J1" s="2">
        <v>2</v>
      </c>
      <c r="K1" s="2">
        <v>2</v>
      </c>
      <c r="L1" s="2">
        <v>2</v>
      </c>
      <c r="M1" s="2">
        <v>2</v>
      </c>
      <c r="N1" s="2">
        <v>2</v>
      </c>
      <c r="O1" s="2">
        <v>2</v>
      </c>
      <c r="P1" s="2">
        <v>2</v>
      </c>
      <c r="Q1" s="2">
        <v>2</v>
      </c>
      <c r="R1" s="2">
        <v>3</v>
      </c>
      <c r="S1" s="2">
        <v>3</v>
      </c>
      <c r="T1" s="2">
        <v>3</v>
      </c>
      <c r="U1" s="2">
        <v>3</v>
      </c>
      <c r="V1" s="2">
        <v>3</v>
      </c>
      <c r="W1" s="2">
        <v>3</v>
      </c>
      <c r="X1" s="2">
        <v>3</v>
      </c>
      <c r="Z1" s="3" t="s">
        <v>203</v>
      </c>
      <c r="AA1" s="3" t="s">
        <v>200</v>
      </c>
      <c r="AB1" s="3" t="s">
        <v>200</v>
      </c>
      <c r="AC1" s="3" t="s">
        <v>203</v>
      </c>
      <c r="AD1" s="3" t="s">
        <v>205</v>
      </c>
      <c r="AE1" s="3" t="s">
        <v>205</v>
      </c>
      <c r="AF1" s="3" t="s">
        <v>205</v>
      </c>
      <c r="AG1" s="3" t="s">
        <v>205</v>
      </c>
      <c r="AH1" s="3" t="s">
        <v>206</v>
      </c>
    </row>
    <row r="2" spans="2:34" ht="12">
      <c r="B2" s="2" t="s">
        <v>178</v>
      </c>
      <c r="C2" s="2" t="s">
        <v>177</v>
      </c>
      <c r="D2" s="2" t="s">
        <v>179</v>
      </c>
      <c r="E2" s="2" t="s">
        <v>180</v>
      </c>
      <c r="F2" s="2" t="s">
        <v>181</v>
      </c>
      <c r="G2" s="2" t="s">
        <v>182</v>
      </c>
      <c r="H2" s="2" t="s">
        <v>183</v>
      </c>
      <c r="I2" s="2" t="s">
        <v>208</v>
      </c>
      <c r="J2" s="2" t="s">
        <v>185</v>
      </c>
      <c r="K2" s="2" t="s">
        <v>186</v>
      </c>
      <c r="L2" s="2" t="s">
        <v>187</v>
      </c>
      <c r="M2" s="2" t="s">
        <v>188</v>
      </c>
      <c r="N2" s="2" t="s">
        <v>189</v>
      </c>
      <c r="O2" s="2" t="s">
        <v>190</v>
      </c>
      <c r="P2" s="2" t="s">
        <v>194</v>
      </c>
      <c r="Q2" s="2" t="s">
        <v>191</v>
      </c>
      <c r="R2" s="2" t="s">
        <v>192</v>
      </c>
      <c r="S2" s="2" t="s">
        <v>193</v>
      </c>
      <c r="T2" s="2" t="s">
        <v>195</v>
      </c>
      <c r="U2" s="2" t="s">
        <v>196</v>
      </c>
      <c r="V2" s="2" t="s">
        <v>197</v>
      </c>
      <c r="W2" s="2" t="s">
        <v>198</v>
      </c>
      <c r="X2" s="2" t="s">
        <v>199</v>
      </c>
      <c r="Y2" s="2" t="s">
        <v>220</v>
      </c>
      <c r="Z2" s="2" t="s">
        <v>209</v>
      </c>
      <c r="AA2" s="2" t="s">
        <v>201</v>
      </c>
      <c r="AB2" s="2" t="s">
        <v>202</v>
      </c>
      <c r="AC2" s="2" t="s">
        <v>204</v>
      </c>
      <c r="AD2" s="2" t="s">
        <v>201</v>
      </c>
      <c r="AE2" s="2" t="s">
        <v>202</v>
      </c>
      <c r="AF2" s="2" t="s">
        <v>204</v>
      </c>
      <c r="AG2" s="2" t="s">
        <v>221</v>
      </c>
      <c r="AH2" s="2" t="s">
        <v>207</v>
      </c>
    </row>
    <row r="3" spans="1:33" ht="12">
      <c r="A3" s="2" t="s">
        <v>176</v>
      </c>
      <c r="B3" s="2" t="s">
        <v>212</v>
      </c>
      <c r="C3" s="2" t="s">
        <v>210</v>
      </c>
      <c r="D3" s="2" t="s">
        <v>211</v>
      </c>
      <c r="F3" s="2" t="s">
        <v>213</v>
      </c>
      <c r="G3" s="2" t="s">
        <v>215</v>
      </c>
      <c r="H3" s="2" t="s">
        <v>214</v>
      </c>
      <c r="K3" s="2" t="s">
        <v>214</v>
      </c>
      <c r="L3" s="2" t="s">
        <v>214</v>
      </c>
      <c r="M3" s="2" t="s">
        <v>214</v>
      </c>
      <c r="N3" s="2" t="s">
        <v>214</v>
      </c>
      <c r="O3" s="2" t="s">
        <v>214</v>
      </c>
      <c r="P3" s="2" t="s">
        <v>213</v>
      </c>
      <c r="Q3" s="2" t="s">
        <v>216</v>
      </c>
      <c r="S3" s="2" t="s">
        <v>214</v>
      </c>
      <c r="T3" s="2" t="s">
        <v>217</v>
      </c>
      <c r="U3" s="2" t="s">
        <v>215</v>
      </c>
      <c r="X3" s="2" t="s">
        <v>218</v>
      </c>
      <c r="AA3" s="3" t="e">
        <f>C3+B3+D3+E3+F3+G3+H3</f>
        <v>#VALUE!</v>
      </c>
      <c r="AB3" s="3" t="e">
        <f>I3+J3+K3+L3+M3+N3+O3+P3+Q3</f>
        <v>#VALUE!</v>
      </c>
      <c r="AC3" s="3" t="e">
        <f>R3+S3+T3+U3+V3+W3+X3</f>
        <v>#VALUE!</v>
      </c>
      <c r="AD3" s="3" t="e">
        <f>AA3/Z3</f>
        <v>#VALUE!</v>
      </c>
      <c r="AE3" s="3" t="e">
        <f>AB3/Z3</f>
        <v>#VALUE!</v>
      </c>
      <c r="AF3" s="3" t="e">
        <f>AC3/Z3</f>
        <v>#VALUE!</v>
      </c>
      <c r="AG3" s="3" t="e">
        <f>Y3/Z3</f>
        <v>#DIV/0!</v>
      </c>
    </row>
    <row r="4" spans="1:34" ht="12">
      <c r="A4" s="4" t="s">
        <v>222</v>
      </c>
      <c r="O4" s="2">
        <v>2</v>
      </c>
      <c r="S4" s="2">
        <v>8</v>
      </c>
      <c r="U4" s="2">
        <v>2</v>
      </c>
      <c r="Z4" s="3">
        <f>SUM(B4:Y4)</f>
        <v>12</v>
      </c>
      <c r="AA4" s="3">
        <f aca="true" t="shared" si="0" ref="AA4:AA42">C4+B4+D4+E4+F4+G4+H4</f>
        <v>0</v>
      </c>
      <c r="AB4" s="3">
        <f aca="true" t="shared" si="1" ref="AB4:AB42">I4+J4+K4+L4+M4+N4+O4+P4+Q4</f>
        <v>2</v>
      </c>
      <c r="AC4" s="3">
        <f aca="true" t="shared" si="2" ref="AC4:AC42">R4+S4+T4+U4+V4+W4+X4</f>
        <v>10</v>
      </c>
      <c r="AD4" s="3">
        <f aca="true" t="shared" si="3" ref="AD4:AD42">AA4/Z4</f>
        <v>0</v>
      </c>
      <c r="AE4" s="5">
        <f aca="true" t="shared" si="4" ref="AE4:AE42">AB4/Z4</f>
        <v>0.16666666666666666</v>
      </c>
      <c r="AF4" s="5">
        <f aca="true" t="shared" si="5" ref="AF4:AF42">AC4/Z4</f>
        <v>0.8333333333333334</v>
      </c>
      <c r="AG4" s="3">
        <f aca="true" t="shared" si="6" ref="AG4:AG42">Y4/Z4</f>
        <v>0</v>
      </c>
      <c r="AH4" s="3">
        <v>3</v>
      </c>
    </row>
    <row r="5" spans="1:34" ht="12">
      <c r="A5" s="4" t="s">
        <v>12</v>
      </c>
      <c r="O5" s="2">
        <v>1</v>
      </c>
      <c r="S5" s="2">
        <v>21</v>
      </c>
      <c r="Z5" s="3">
        <f aca="true" t="shared" si="7" ref="Z5:Z42">SUM(B5:Y5)</f>
        <v>22</v>
      </c>
      <c r="AA5" s="3">
        <f t="shared" si="0"/>
        <v>0</v>
      </c>
      <c r="AB5" s="3">
        <f t="shared" si="1"/>
        <v>1</v>
      </c>
      <c r="AC5" s="3">
        <f t="shared" si="2"/>
        <v>21</v>
      </c>
      <c r="AD5" s="3">
        <f t="shared" si="3"/>
        <v>0</v>
      </c>
      <c r="AE5" s="5">
        <f t="shared" si="4"/>
        <v>0.045454545454545456</v>
      </c>
      <c r="AF5" s="5">
        <f t="shared" si="5"/>
        <v>0.9545454545454546</v>
      </c>
      <c r="AG5" s="3">
        <f t="shared" si="6"/>
        <v>0</v>
      </c>
      <c r="AH5" s="3">
        <v>2</v>
      </c>
    </row>
    <row r="6" spans="1:33" ht="12">
      <c r="A6" s="3" t="s">
        <v>13</v>
      </c>
      <c r="Z6" s="3">
        <f t="shared" si="7"/>
        <v>0</v>
      </c>
      <c r="AA6" s="3">
        <f t="shared" si="0"/>
        <v>0</v>
      </c>
      <c r="AB6" s="3">
        <f t="shared" si="1"/>
        <v>0</v>
      </c>
      <c r="AC6" s="3">
        <f t="shared" si="2"/>
        <v>0</v>
      </c>
      <c r="AD6" s="3" t="e">
        <f t="shared" si="3"/>
        <v>#DIV/0!</v>
      </c>
      <c r="AE6" s="3" t="e">
        <f t="shared" si="4"/>
        <v>#DIV/0!</v>
      </c>
      <c r="AF6" s="3" t="e">
        <f t="shared" si="5"/>
        <v>#DIV/0!</v>
      </c>
      <c r="AG6" s="3" t="e">
        <f t="shared" si="6"/>
        <v>#DIV/0!</v>
      </c>
    </row>
    <row r="7" spans="1:33" ht="12">
      <c r="A7" s="3" t="s">
        <v>14</v>
      </c>
      <c r="Z7" s="3">
        <f t="shared" si="7"/>
        <v>0</v>
      </c>
      <c r="AA7" s="3">
        <f t="shared" si="0"/>
        <v>0</v>
      </c>
      <c r="AB7" s="3">
        <f t="shared" si="1"/>
        <v>0</v>
      </c>
      <c r="AC7" s="3">
        <f t="shared" si="2"/>
        <v>0</v>
      </c>
      <c r="AD7" s="3" t="e">
        <f t="shared" si="3"/>
        <v>#DIV/0!</v>
      </c>
      <c r="AE7" s="3" t="e">
        <f t="shared" si="4"/>
        <v>#DIV/0!</v>
      </c>
      <c r="AF7" s="3" t="e">
        <f t="shared" si="5"/>
        <v>#DIV/0!</v>
      </c>
      <c r="AG7" s="3" t="e">
        <f t="shared" si="6"/>
        <v>#DIV/0!</v>
      </c>
    </row>
    <row r="8" spans="1:33" ht="12">
      <c r="A8" s="4" t="s">
        <v>15</v>
      </c>
      <c r="S8" s="2">
        <v>1</v>
      </c>
      <c r="Z8" s="3">
        <f t="shared" si="7"/>
        <v>1</v>
      </c>
      <c r="AA8" s="3">
        <f t="shared" si="0"/>
        <v>0</v>
      </c>
      <c r="AB8" s="3">
        <f t="shared" si="1"/>
        <v>0</v>
      </c>
      <c r="AC8" s="3">
        <f t="shared" si="2"/>
        <v>1</v>
      </c>
      <c r="AD8" s="3">
        <f t="shared" si="3"/>
        <v>0</v>
      </c>
      <c r="AE8" s="3">
        <f t="shared" si="4"/>
        <v>0</v>
      </c>
      <c r="AF8" s="3">
        <f t="shared" si="5"/>
        <v>1</v>
      </c>
      <c r="AG8" s="3">
        <f t="shared" si="6"/>
        <v>0</v>
      </c>
    </row>
    <row r="9" spans="1:33" ht="12">
      <c r="A9" s="3" t="s">
        <v>16</v>
      </c>
      <c r="Z9" s="3">
        <f t="shared" si="7"/>
        <v>0</v>
      </c>
      <c r="AA9" s="3">
        <f t="shared" si="0"/>
        <v>0</v>
      </c>
      <c r="AB9" s="3">
        <f t="shared" si="1"/>
        <v>0</v>
      </c>
      <c r="AC9" s="3">
        <f t="shared" si="2"/>
        <v>0</v>
      </c>
      <c r="AD9" s="3" t="e">
        <f t="shared" si="3"/>
        <v>#DIV/0!</v>
      </c>
      <c r="AE9" s="3" t="e">
        <f t="shared" si="4"/>
        <v>#DIV/0!</v>
      </c>
      <c r="AF9" s="3" t="e">
        <f t="shared" si="5"/>
        <v>#DIV/0!</v>
      </c>
      <c r="AG9" s="3" t="e">
        <f t="shared" si="6"/>
        <v>#DIV/0!</v>
      </c>
    </row>
    <row r="10" spans="1:33" ht="12">
      <c r="A10" s="3" t="s">
        <v>17</v>
      </c>
      <c r="Z10" s="3">
        <f t="shared" si="7"/>
        <v>0</v>
      </c>
      <c r="AA10" s="3">
        <f t="shared" si="0"/>
        <v>0</v>
      </c>
      <c r="AB10" s="3">
        <f t="shared" si="1"/>
        <v>0</v>
      </c>
      <c r="AC10" s="3">
        <f t="shared" si="2"/>
        <v>0</v>
      </c>
      <c r="AD10" s="3" t="e">
        <f t="shared" si="3"/>
        <v>#DIV/0!</v>
      </c>
      <c r="AE10" s="3" t="e">
        <f t="shared" si="4"/>
        <v>#DIV/0!</v>
      </c>
      <c r="AF10" s="3" t="e">
        <f t="shared" si="5"/>
        <v>#DIV/0!</v>
      </c>
      <c r="AG10" s="3" t="e">
        <f t="shared" si="6"/>
        <v>#DIV/0!</v>
      </c>
    </row>
    <row r="11" spans="1:33" ht="12">
      <c r="A11" s="3" t="s">
        <v>18</v>
      </c>
      <c r="Z11" s="3">
        <f t="shared" si="7"/>
        <v>0</v>
      </c>
      <c r="AA11" s="3">
        <f t="shared" si="0"/>
        <v>0</v>
      </c>
      <c r="AB11" s="3">
        <f t="shared" si="1"/>
        <v>0</v>
      </c>
      <c r="AC11" s="3">
        <f t="shared" si="2"/>
        <v>0</v>
      </c>
      <c r="AD11" s="3" t="e">
        <f t="shared" si="3"/>
        <v>#DIV/0!</v>
      </c>
      <c r="AE11" s="3" t="e">
        <f t="shared" si="4"/>
        <v>#DIV/0!</v>
      </c>
      <c r="AF11" s="3" t="e">
        <f t="shared" si="5"/>
        <v>#DIV/0!</v>
      </c>
      <c r="AG11" s="3" t="e">
        <f t="shared" si="6"/>
        <v>#DIV/0!</v>
      </c>
    </row>
    <row r="12" spans="1:33" ht="12">
      <c r="A12" s="6" t="s">
        <v>19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Z12" s="3">
        <f t="shared" si="7"/>
        <v>0</v>
      </c>
      <c r="AA12" s="3">
        <f t="shared" si="0"/>
        <v>0</v>
      </c>
      <c r="AB12" s="3">
        <f t="shared" si="1"/>
        <v>0</v>
      </c>
      <c r="AC12" s="3">
        <f t="shared" si="2"/>
        <v>0</v>
      </c>
      <c r="AD12" s="3" t="e">
        <f t="shared" si="3"/>
        <v>#DIV/0!</v>
      </c>
      <c r="AE12" s="3" t="e">
        <f t="shared" si="4"/>
        <v>#DIV/0!</v>
      </c>
      <c r="AF12" s="3" t="e">
        <f t="shared" si="5"/>
        <v>#DIV/0!</v>
      </c>
      <c r="AG12" s="3" t="e">
        <f t="shared" si="6"/>
        <v>#DIV/0!</v>
      </c>
    </row>
    <row r="13" spans="1:33" ht="12">
      <c r="A13" s="3" t="s">
        <v>92</v>
      </c>
      <c r="Z13" s="3">
        <f t="shared" si="7"/>
        <v>0</v>
      </c>
      <c r="AA13" s="3">
        <f t="shared" si="0"/>
        <v>0</v>
      </c>
      <c r="AB13" s="3">
        <f t="shared" si="1"/>
        <v>0</v>
      </c>
      <c r="AC13" s="3">
        <f t="shared" si="2"/>
        <v>0</v>
      </c>
      <c r="AD13" s="3" t="e">
        <f t="shared" si="3"/>
        <v>#DIV/0!</v>
      </c>
      <c r="AE13" s="3" t="e">
        <f t="shared" si="4"/>
        <v>#DIV/0!</v>
      </c>
      <c r="AF13" s="3" t="e">
        <f t="shared" si="5"/>
        <v>#DIV/0!</v>
      </c>
      <c r="AG13" s="3" t="e">
        <f t="shared" si="6"/>
        <v>#DIV/0!</v>
      </c>
    </row>
    <row r="14" spans="1:34" ht="12">
      <c r="A14" s="4" t="s">
        <v>93</v>
      </c>
      <c r="B14" s="2">
        <v>12</v>
      </c>
      <c r="C14" s="2">
        <v>19</v>
      </c>
      <c r="D14" s="2">
        <v>3</v>
      </c>
      <c r="O14" s="2">
        <v>1</v>
      </c>
      <c r="S14" s="2">
        <v>14</v>
      </c>
      <c r="Z14" s="3">
        <f t="shared" si="7"/>
        <v>49</v>
      </c>
      <c r="AA14" s="3">
        <f t="shared" si="0"/>
        <v>34</v>
      </c>
      <c r="AB14" s="3">
        <f t="shared" si="1"/>
        <v>1</v>
      </c>
      <c r="AC14" s="3">
        <f t="shared" si="2"/>
        <v>14</v>
      </c>
      <c r="AD14" s="5">
        <f t="shared" si="3"/>
        <v>0.6938775510204082</v>
      </c>
      <c r="AE14" s="5">
        <f t="shared" si="4"/>
        <v>0.02040816326530612</v>
      </c>
      <c r="AF14" s="5">
        <f t="shared" si="5"/>
        <v>0.2857142857142857</v>
      </c>
      <c r="AG14" s="3">
        <f t="shared" si="6"/>
        <v>0</v>
      </c>
      <c r="AH14" s="3">
        <v>5</v>
      </c>
    </row>
    <row r="15" spans="1:34" ht="12">
      <c r="A15" s="4" t="s">
        <v>94</v>
      </c>
      <c r="B15" s="2">
        <v>8</v>
      </c>
      <c r="C15" s="2">
        <v>10</v>
      </c>
      <c r="D15" s="2">
        <v>5</v>
      </c>
      <c r="S15" s="2">
        <v>2</v>
      </c>
      <c r="Z15" s="3">
        <f t="shared" si="7"/>
        <v>25</v>
      </c>
      <c r="AA15" s="3">
        <f t="shared" si="0"/>
        <v>23</v>
      </c>
      <c r="AB15" s="3">
        <f t="shared" si="1"/>
        <v>0</v>
      </c>
      <c r="AC15" s="3">
        <f t="shared" si="2"/>
        <v>2</v>
      </c>
      <c r="AD15" s="5">
        <f t="shared" si="3"/>
        <v>0.92</v>
      </c>
      <c r="AE15" s="5">
        <f t="shared" si="4"/>
        <v>0</v>
      </c>
      <c r="AF15" s="5">
        <f t="shared" si="5"/>
        <v>0.08</v>
      </c>
      <c r="AG15" s="3">
        <f t="shared" si="6"/>
        <v>0</v>
      </c>
      <c r="AH15" s="3">
        <v>4</v>
      </c>
    </row>
    <row r="16" spans="1:33" ht="12">
      <c r="A16" s="3" t="s">
        <v>95</v>
      </c>
      <c r="Z16" s="3">
        <f t="shared" si="7"/>
        <v>0</v>
      </c>
      <c r="AA16" s="3">
        <f t="shared" si="0"/>
        <v>0</v>
      </c>
      <c r="AB16" s="3">
        <f t="shared" si="1"/>
        <v>0</v>
      </c>
      <c r="AC16" s="3">
        <f t="shared" si="2"/>
        <v>0</v>
      </c>
      <c r="AD16" s="3" t="e">
        <f t="shared" si="3"/>
        <v>#DIV/0!</v>
      </c>
      <c r="AE16" s="3" t="e">
        <f t="shared" si="4"/>
        <v>#DIV/0!</v>
      </c>
      <c r="AF16" s="3" t="e">
        <f t="shared" si="5"/>
        <v>#DIV/0!</v>
      </c>
      <c r="AG16" s="3" t="e">
        <f t="shared" si="6"/>
        <v>#DIV/0!</v>
      </c>
    </row>
    <row r="17" spans="1:33" ht="12">
      <c r="A17" s="3" t="s">
        <v>96</v>
      </c>
      <c r="Z17" s="3">
        <f t="shared" si="7"/>
        <v>0</v>
      </c>
      <c r="AA17" s="3">
        <f t="shared" si="0"/>
        <v>0</v>
      </c>
      <c r="AB17" s="3">
        <f t="shared" si="1"/>
        <v>0</v>
      </c>
      <c r="AC17" s="3">
        <f t="shared" si="2"/>
        <v>0</v>
      </c>
      <c r="AD17" s="3" t="e">
        <f t="shared" si="3"/>
        <v>#DIV/0!</v>
      </c>
      <c r="AE17" s="3" t="e">
        <f t="shared" si="4"/>
        <v>#DIV/0!</v>
      </c>
      <c r="AF17" s="3" t="e">
        <f t="shared" si="5"/>
        <v>#DIV/0!</v>
      </c>
      <c r="AG17" s="3" t="e">
        <f t="shared" si="6"/>
        <v>#DIV/0!</v>
      </c>
    </row>
    <row r="18" spans="1:33" ht="12">
      <c r="A18" s="6" t="s">
        <v>97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Z18" s="3">
        <f t="shared" si="7"/>
        <v>0</v>
      </c>
      <c r="AA18" s="3">
        <f t="shared" si="0"/>
        <v>0</v>
      </c>
      <c r="AB18" s="3">
        <f t="shared" si="1"/>
        <v>0</v>
      </c>
      <c r="AC18" s="3">
        <f t="shared" si="2"/>
        <v>0</v>
      </c>
      <c r="AD18" s="3" t="e">
        <f t="shared" si="3"/>
        <v>#DIV/0!</v>
      </c>
      <c r="AE18" s="3" t="e">
        <f t="shared" si="4"/>
        <v>#DIV/0!</v>
      </c>
      <c r="AF18" s="3" t="e">
        <f t="shared" si="5"/>
        <v>#DIV/0!</v>
      </c>
      <c r="AG18" s="3" t="e">
        <f t="shared" si="6"/>
        <v>#DIV/0!</v>
      </c>
    </row>
    <row r="19" spans="1:33" ht="12">
      <c r="A19" s="6" t="s">
        <v>99</v>
      </c>
      <c r="Z19" s="3">
        <f t="shared" si="7"/>
        <v>0</v>
      </c>
      <c r="AA19" s="3">
        <f t="shared" si="0"/>
        <v>0</v>
      </c>
      <c r="AB19" s="3">
        <f t="shared" si="1"/>
        <v>0</v>
      </c>
      <c r="AC19" s="3">
        <f t="shared" si="2"/>
        <v>0</v>
      </c>
      <c r="AD19" s="3" t="e">
        <f t="shared" si="3"/>
        <v>#DIV/0!</v>
      </c>
      <c r="AE19" s="3" t="e">
        <f t="shared" si="4"/>
        <v>#DIV/0!</v>
      </c>
      <c r="AF19" s="3" t="e">
        <f t="shared" si="5"/>
        <v>#DIV/0!</v>
      </c>
      <c r="AG19" s="3" t="e">
        <f t="shared" si="6"/>
        <v>#DIV/0!</v>
      </c>
    </row>
    <row r="20" spans="1:33" ht="12">
      <c r="A20" s="6" t="s">
        <v>100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Z20" s="3">
        <f t="shared" si="7"/>
        <v>0</v>
      </c>
      <c r="AA20" s="3">
        <f t="shared" si="0"/>
        <v>0</v>
      </c>
      <c r="AB20" s="3">
        <f t="shared" si="1"/>
        <v>0</v>
      </c>
      <c r="AC20" s="3">
        <f t="shared" si="2"/>
        <v>0</v>
      </c>
      <c r="AD20" s="3" t="e">
        <f t="shared" si="3"/>
        <v>#DIV/0!</v>
      </c>
      <c r="AE20" s="3" t="e">
        <f t="shared" si="4"/>
        <v>#DIV/0!</v>
      </c>
      <c r="AF20" s="3" t="e">
        <f t="shared" si="5"/>
        <v>#DIV/0!</v>
      </c>
      <c r="AG20" s="3" t="e">
        <f t="shared" si="6"/>
        <v>#DIV/0!</v>
      </c>
    </row>
    <row r="21" spans="1:33" ht="12">
      <c r="A21" s="6" t="s">
        <v>101</v>
      </c>
      <c r="Z21" s="3">
        <f t="shared" si="7"/>
        <v>0</v>
      </c>
      <c r="AA21" s="3">
        <f t="shared" si="0"/>
        <v>0</v>
      </c>
      <c r="AB21" s="3">
        <f t="shared" si="1"/>
        <v>0</v>
      </c>
      <c r="AC21" s="3">
        <f t="shared" si="2"/>
        <v>0</v>
      </c>
      <c r="AD21" s="3" t="e">
        <f t="shared" si="3"/>
        <v>#DIV/0!</v>
      </c>
      <c r="AE21" s="3" t="e">
        <f t="shared" si="4"/>
        <v>#DIV/0!</v>
      </c>
      <c r="AF21" s="3" t="e">
        <f t="shared" si="5"/>
        <v>#DIV/0!</v>
      </c>
      <c r="AG21" s="3" t="e">
        <f t="shared" si="6"/>
        <v>#DIV/0!</v>
      </c>
    </row>
    <row r="22" spans="1:34" ht="12">
      <c r="A22" s="4" t="s">
        <v>116</v>
      </c>
      <c r="C22" s="2">
        <v>4</v>
      </c>
      <c r="O22" s="2">
        <v>7</v>
      </c>
      <c r="R22" s="2">
        <v>1</v>
      </c>
      <c r="S22" s="2">
        <v>15</v>
      </c>
      <c r="Z22" s="3">
        <f t="shared" si="7"/>
        <v>27</v>
      </c>
      <c r="AA22" s="3">
        <f t="shared" si="0"/>
        <v>4</v>
      </c>
      <c r="AB22" s="3">
        <f t="shared" si="1"/>
        <v>7</v>
      </c>
      <c r="AC22" s="3">
        <f t="shared" si="2"/>
        <v>16</v>
      </c>
      <c r="AD22" s="5">
        <f t="shared" si="3"/>
        <v>0.14814814814814814</v>
      </c>
      <c r="AE22" s="5">
        <f t="shared" si="4"/>
        <v>0.25925925925925924</v>
      </c>
      <c r="AF22" s="5">
        <f t="shared" si="5"/>
        <v>0.5925925925925926</v>
      </c>
      <c r="AG22" s="5">
        <f t="shared" si="6"/>
        <v>0</v>
      </c>
      <c r="AH22" s="3">
        <v>4</v>
      </c>
    </row>
    <row r="23" spans="1:34" ht="12">
      <c r="A23" s="4" t="s">
        <v>138</v>
      </c>
      <c r="C23" s="2">
        <v>2</v>
      </c>
      <c r="O23" s="2">
        <v>4</v>
      </c>
      <c r="S23" s="2">
        <v>33</v>
      </c>
      <c r="Z23" s="3">
        <f t="shared" si="7"/>
        <v>39</v>
      </c>
      <c r="AA23" s="3">
        <f t="shared" si="0"/>
        <v>2</v>
      </c>
      <c r="AB23" s="3">
        <f t="shared" si="1"/>
        <v>4</v>
      </c>
      <c r="AC23" s="3">
        <f t="shared" si="2"/>
        <v>33</v>
      </c>
      <c r="AD23" s="5">
        <f t="shared" si="3"/>
        <v>0.05128205128205128</v>
      </c>
      <c r="AE23" s="5">
        <f t="shared" si="4"/>
        <v>0.10256410256410256</v>
      </c>
      <c r="AF23" s="5">
        <f t="shared" si="5"/>
        <v>0.8461538461538461</v>
      </c>
      <c r="AG23" s="5">
        <f t="shared" si="6"/>
        <v>0</v>
      </c>
      <c r="AH23" s="3">
        <v>3</v>
      </c>
    </row>
    <row r="24" spans="1:34" ht="12">
      <c r="A24" s="4" t="s">
        <v>139</v>
      </c>
      <c r="O24" s="2">
        <v>4</v>
      </c>
      <c r="R24" s="2">
        <v>3</v>
      </c>
      <c r="S24" s="2">
        <v>111</v>
      </c>
      <c r="Z24" s="3">
        <f t="shared" si="7"/>
        <v>118</v>
      </c>
      <c r="AA24" s="3">
        <f t="shared" si="0"/>
        <v>0</v>
      </c>
      <c r="AB24" s="3">
        <f t="shared" si="1"/>
        <v>4</v>
      </c>
      <c r="AC24" s="3">
        <f t="shared" si="2"/>
        <v>114</v>
      </c>
      <c r="AD24" s="5">
        <f t="shared" si="3"/>
        <v>0</v>
      </c>
      <c r="AE24" s="5">
        <f t="shared" si="4"/>
        <v>0.03389830508474576</v>
      </c>
      <c r="AF24" s="5">
        <f t="shared" si="5"/>
        <v>0.9661016949152542</v>
      </c>
      <c r="AG24" s="5">
        <f t="shared" si="6"/>
        <v>0</v>
      </c>
      <c r="AH24" s="3">
        <v>3</v>
      </c>
    </row>
    <row r="25" spans="1:34" ht="12">
      <c r="A25" s="4" t="s">
        <v>120</v>
      </c>
      <c r="B25" s="2">
        <v>4</v>
      </c>
      <c r="C25" s="2">
        <v>18</v>
      </c>
      <c r="D25" s="2">
        <v>1</v>
      </c>
      <c r="F25" s="2">
        <v>1</v>
      </c>
      <c r="L25" s="2">
        <v>1</v>
      </c>
      <c r="R25" s="2">
        <v>6</v>
      </c>
      <c r="S25" s="2">
        <v>60</v>
      </c>
      <c r="Z25" s="3">
        <f t="shared" si="7"/>
        <v>91</v>
      </c>
      <c r="AA25" s="3">
        <f t="shared" si="0"/>
        <v>24</v>
      </c>
      <c r="AB25" s="3">
        <f t="shared" si="1"/>
        <v>1</v>
      </c>
      <c r="AC25" s="3">
        <f t="shared" si="2"/>
        <v>66</v>
      </c>
      <c r="AD25" s="5">
        <f t="shared" si="3"/>
        <v>0.26373626373626374</v>
      </c>
      <c r="AE25" s="5">
        <f t="shared" si="4"/>
        <v>0.01098901098901099</v>
      </c>
      <c r="AF25" s="5">
        <f t="shared" si="5"/>
        <v>0.7252747252747253</v>
      </c>
      <c r="AG25" s="5">
        <f t="shared" si="6"/>
        <v>0</v>
      </c>
      <c r="AH25" s="3">
        <v>7</v>
      </c>
    </row>
    <row r="26" spans="1:34" ht="12">
      <c r="A26" s="4" t="s">
        <v>121</v>
      </c>
      <c r="C26" s="2">
        <v>7</v>
      </c>
      <c r="D26" s="2">
        <v>12</v>
      </c>
      <c r="F26" s="2">
        <v>1</v>
      </c>
      <c r="M26" s="2">
        <v>3</v>
      </c>
      <c r="R26" s="2">
        <v>2</v>
      </c>
      <c r="S26" s="2">
        <v>18</v>
      </c>
      <c r="Y26" s="2">
        <v>1</v>
      </c>
      <c r="Z26" s="3">
        <f t="shared" si="7"/>
        <v>44</v>
      </c>
      <c r="AA26" s="3">
        <f t="shared" si="0"/>
        <v>20</v>
      </c>
      <c r="AB26" s="3">
        <f t="shared" si="1"/>
        <v>3</v>
      </c>
      <c r="AC26" s="3">
        <f t="shared" si="2"/>
        <v>20</v>
      </c>
      <c r="AD26" s="5">
        <f t="shared" si="3"/>
        <v>0.45454545454545453</v>
      </c>
      <c r="AE26" s="5">
        <f t="shared" si="4"/>
        <v>0.06818181818181818</v>
      </c>
      <c r="AF26" s="5">
        <f t="shared" si="5"/>
        <v>0.45454545454545453</v>
      </c>
      <c r="AG26" s="5">
        <f t="shared" si="6"/>
        <v>0.022727272727272728</v>
      </c>
      <c r="AH26" s="3">
        <v>7</v>
      </c>
    </row>
    <row r="27" spans="1:33" ht="12">
      <c r="A27" s="3" t="s">
        <v>122</v>
      </c>
      <c r="Z27" s="3">
        <f t="shared" si="7"/>
        <v>0</v>
      </c>
      <c r="AA27" s="3">
        <f t="shared" si="0"/>
        <v>0</v>
      </c>
      <c r="AB27" s="3">
        <f t="shared" si="1"/>
        <v>0</v>
      </c>
      <c r="AC27" s="3">
        <f t="shared" si="2"/>
        <v>0</v>
      </c>
      <c r="AD27" s="3" t="e">
        <f t="shared" si="3"/>
        <v>#DIV/0!</v>
      </c>
      <c r="AE27" s="3" t="e">
        <f t="shared" si="4"/>
        <v>#DIV/0!</v>
      </c>
      <c r="AF27" s="3" t="e">
        <f t="shared" si="5"/>
        <v>#DIV/0!</v>
      </c>
      <c r="AG27" s="3" t="e">
        <f t="shared" si="6"/>
        <v>#DIV/0!</v>
      </c>
    </row>
    <row r="28" spans="1:34" ht="12">
      <c r="A28" s="4" t="s">
        <v>123</v>
      </c>
      <c r="O28" s="2">
        <v>8</v>
      </c>
      <c r="R28" s="2">
        <v>3</v>
      </c>
      <c r="S28" s="2">
        <v>10</v>
      </c>
      <c r="Y28" s="2">
        <v>1</v>
      </c>
      <c r="Z28" s="3">
        <f t="shared" si="7"/>
        <v>22</v>
      </c>
      <c r="AA28" s="3">
        <f t="shared" si="0"/>
        <v>0</v>
      </c>
      <c r="AB28" s="3">
        <f t="shared" si="1"/>
        <v>8</v>
      </c>
      <c r="AC28" s="3">
        <f t="shared" si="2"/>
        <v>13</v>
      </c>
      <c r="AD28" s="5">
        <f>AA28/Z28</f>
        <v>0</v>
      </c>
      <c r="AE28" s="5">
        <f>AB28/Z28</f>
        <v>0.36363636363636365</v>
      </c>
      <c r="AF28" s="5">
        <f>AC28/Z28</f>
        <v>0.5909090909090909</v>
      </c>
      <c r="AG28" s="5">
        <f>Y28/Z28</f>
        <v>0.045454545454545456</v>
      </c>
      <c r="AH28" s="3">
        <v>4</v>
      </c>
    </row>
    <row r="29" spans="1:34" ht="12">
      <c r="A29" s="4" t="s">
        <v>124</v>
      </c>
      <c r="R29" s="2">
        <v>106</v>
      </c>
      <c r="T29" s="2">
        <v>1</v>
      </c>
      <c r="Z29" s="3">
        <f t="shared" si="7"/>
        <v>107</v>
      </c>
      <c r="AA29" s="3">
        <f t="shared" si="0"/>
        <v>0</v>
      </c>
      <c r="AB29" s="3">
        <f t="shared" si="1"/>
        <v>0</v>
      </c>
      <c r="AC29" s="3">
        <f t="shared" si="2"/>
        <v>107</v>
      </c>
      <c r="AD29" s="5">
        <f t="shared" si="3"/>
        <v>0</v>
      </c>
      <c r="AE29" s="5">
        <f t="shared" si="4"/>
        <v>0</v>
      </c>
      <c r="AF29" s="5">
        <f t="shared" si="5"/>
        <v>1</v>
      </c>
      <c r="AG29" s="5">
        <f t="shared" si="6"/>
        <v>0</v>
      </c>
      <c r="AH29" s="3">
        <v>2</v>
      </c>
    </row>
    <row r="30" spans="1:33" ht="12">
      <c r="A30" s="3" t="s">
        <v>125</v>
      </c>
      <c r="Z30" s="3">
        <f t="shared" si="7"/>
        <v>0</v>
      </c>
      <c r="AA30" s="3">
        <f t="shared" si="0"/>
        <v>0</v>
      </c>
      <c r="AB30" s="3">
        <f t="shared" si="1"/>
        <v>0</v>
      </c>
      <c r="AC30" s="3">
        <f t="shared" si="2"/>
        <v>0</v>
      </c>
      <c r="AD30" s="3" t="e">
        <f t="shared" si="3"/>
        <v>#DIV/0!</v>
      </c>
      <c r="AE30" s="3" t="e">
        <f t="shared" si="4"/>
        <v>#DIV/0!</v>
      </c>
      <c r="AF30" s="3" t="e">
        <f t="shared" si="5"/>
        <v>#DIV/0!</v>
      </c>
      <c r="AG30" s="3" t="e">
        <f t="shared" si="6"/>
        <v>#DIV/0!</v>
      </c>
    </row>
    <row r="31" spans="1:34" ht="12">
      <c r="A31" s="4" t="s">
        <v>126</v>
      </c>
      <c r="O31" s="2">
        <v>4</v>
      </c>
      <c r="R31" s="2">
        <v>21</v>
      </c>
      <c r="S31" s="2">
        <v>25</v>
      </c>
      <c r="Z31" s="3">
        <f t="shared" si="7"/>
        <v>50</v>
      </c>
      <c r="AA31" s="3">
        <f t="shared" si="0"/>
        <v>0</v>
      </c>
      <c r="AB31" s="3">
        <f t="shared" si="1"/>
        <v>4</v>
      </c>
      <c r="AC31" s="3">
        <f t="shared" si="2"/>
        <v>46</v>
      </c>
      <c r="AD31" s="3">
        <f t="shared" si="3"/>
        <v>0</v>
      </c>
      <c r="AE31" s="3">
        <f t="shared" si="4"/>
        <v>0.08</v>
      </c>
      <c r="AF31" s="3">
        <f t="shared" si="5"/>
        <v>0.92</v>
      </c>
      <c r="AG31" s="3">
        <f t="shared" si="6"/>
        <v>0</v>
      </c>
      <c r="AH31" s="3">
        <v>3</v>
      </c>
    </row>
    <row r="32" spans="1:34" ht="12">
      <c r="A32" s="4" t="s">
        <v>129</v>
      </c>
      <c r="D32" s="2">
        <v>3</v>
      </c>
      <c r="R32" s="2">
        <v>5</v>
      </c>
      <c r="S32" s="2">
        <v>4</v>
      </c>
      <c r="Y32" s="2">
        <v>1</v>
      </c>
      <c r="Z32" s="3">
        <f t="shared" si="7"/>
        <v>13</v>
      </c>
      <c r="AA32" s="3">
        <f t="shared" si="0"/>
        <v>3</v>
      </c>
      <c r="AB32" s="3">
        <f t="shared" si="1"/>
        <v>0</v>
      </c>
      <c r="AC32" s="3">
        <f t="shared" si="2"/>
        <v>9</v>
      </c>
      <c r="AD32" s="3">
        <f t="shared" si="3"/>
        <v>0.23076923076923078</v>
      </c>
      <c r="AE32" s="3">
        <f t="shared" si="4"/>
        <v>0</v>
      </c>
      <c r="AF32" s="3">
        <f t="shared" si="5"/>
        <v>0.6923076923076923</v>
      </c>
      <c r="AG32" s="3">
        <f t="shared" si="6"/>
        <v>0.07692307692307693</v>
      </c>
      <c r="AH32" s="3">
        <v>4</v>
      </c>
    </row>
    <row r="33" spans="1:34" ht="12">
      <c r="A33" s="4" t="s">
        <v>127</v>
      </c>
      <c r="O33" s="2">
        <v>4</v>
      </c>
      <c r="R33" s="2">
        <v>6</v>
      </c>
      <c r="S33" s="2">
        <v>3</v>
      </c>
      <c r="Z33" s="3">
        <f t="shared" si="7"/>
        <v>13</v>
      </c>
      <c r="AA33" s="3">
        <f t="shared" si="0"/>
        <v>0</v>
      </c>
      <c r="AB33" s="3">
        <f t="shared" si="1"/>
        <v>4</v>
      </c>
      <c r="AC33" s="3">
        <f t="shared" si="2"/>
        <v>9</v>
      </c>
      <c r="AD33" s="5">
        <f t="shared" si="3"/>
        <v>0</v>
      </c>
      <c r="AE33" s="5">
        <f t="shared" si="4"/>
        <v>0.3076923076923077</v>
      </c>
      <c r="AF33" s="5">
        <f t="shared" si="5"/>
        <v>0.6923076923076923</v>
      </c>
      <c r="AG33" s="5">
        <f t="shared" si="6"/>
        <v>0</v>
      </c>
      <c r="AH33" s="3">
        <v>3</v>
      </c>
    </row>
    <row r="34" spans="1:34" ht="12">
      <c r="A34" s="4" t="s">
        <v>128</v>
      </c>
      <c r="O34" s="2">
        <v>3</v>
      </c>
      <c r="R34" s="2">
        <v>117</v>
      </c>
      <c r="S34" s="2">
        <v>20</v>
      </c>
      <c r="Z34" s="3">
        <f t="shared" si="7"/>
        <v>140</v>
      </c>
      <c r="AA34" s="3">
        <f t="shared" si="0"/>
        <v>0</v>
      </c>
      <c r="AB34" s="3">
        <f t="shared" si="1"/>
        <v>3</v>
      </c>
      <c r="AC34" s="3">
        <f t="shared" si="2"/>
        <v>137</v>
      </c>
      <c r="AD34" s="5">
        <f t="shared" si="3"/>
        <v>0</v>
      </c>
      <c r="AE34" s="5">
        <f t="shared" si="4"/>
        <v>0.02142857142857143</v>
      </c>
      <c r="AF34" s="5">
        <f t="shared" si="5"/>
        <v>0.9785714285714285</v>
      </c>
      <c r="AG34" s="5">
        <f t="shared" si="6"/>
        <v>0</v>
      </c>
      <c r="AH34" s="3">
        <v>3</v>
      </c>
    </row>
    <row r="35" spans="1:34" ht="12">
      <c r="A35" s="4" t="s">
        <v>130</v>
      </c>
      <c r="E35" s="2">
        <v>1</v>
      </c>
      <c r="O35" s="2">
        <v>2</v>
      </c>
      <c r="S35" s="2">
        <v>5</v>
      </c>
      <c r="Z35" s="3">
        <f t="shared" si="7"/>
        <v>8</v>
      </c>
      <c r="AA35" s="3">
        <f t="shared" si="0"/>
        <v>1</v>
      </c>
      <c r="AB35" s="3">
        <f t="shared" si="1"/>
        <v>2</v>
      </c>
      <c r="AC35" s="3">
        <f t="shared" si="2"/>
        <v>5</v>
      </c>
      <c r="AD35" s="5">
        <f t="shared" si="3"/>
        <v>0.125</v>
      </c>
      <c r="AE35" s="5">
        <f t="shared" si="4"/>
        <v>0.25</v>
      </c>
      <c r="AF35" s="5">
        <f t="shared" si="5"/>
        <v>0.625</v>
      </c>
      <c r="AG35" s="5">
        <f t="shared" si="6"/>
        <v>0</v>
      </c>
      <c r="AH35" s="3">
        <v>3</v>
      </c>
    </row>
    <row r="36" spans="1:34" ht="12">
      <c r="A36" s="4" t="s">
        <v>131</v>
      </c>
      <c r="O36" s="2">
        <v>2</v>
      </c>
      <c r="Z36" s="3">
        <f t="shared" si="7"/>
        <v>2</v>
      </c>
      <c r="AA36" s="3">
        <f t="shared" si="0"/>
        <v>0</v>
      </c>
      <c r="AB36" s="3">
        <f t="shared" si="1"/>
        <v>2</v>
      </c>
      <c r="AC36" s="3">
        <f t="shared" si="2"/>
        <v>0</v>
      </c>
      <c r="AD36" s="5">
        <f t="shared" si="3"/>
        <v>0</v>
      </c>
      <c r="AE36" s="5">
        <f t="shared" si="4"/>
        <v>1</v>
      </c>
      <c r="AF36" s="5">
        <f t="shared" si="5"/>
        <v>0</v>
      </c>
      <c r="AG36" s="5">
        <f t="shared" si="6"/>
        <v>0</v>
      </c>
      <c r="AH36" s="3">
        <v>1</v>
      </c>
    </row>
    <row r="37" spans="1:34" ht="12">
      <c r="A37" s="4" t="s">
        <v>132</v>
      </c>
      <c r="M37" s="2">
        <v>1</v>
      </c>
      <c r="R37" s="2">
        <v>5</v>
      </c>
      <c r="S37" s="2">
        <v>23</v>
      </c>
      <c r="Z37" s="3">
        <f t="shared" si="7"/>
        <v>29</v>
      </c>
      <c r="AA37" s="3">
        <f t="shared" si="0"/>
        <v>0</v>
      </c>
      <c r="AB37" s="3">
        <f t="shared" si="1"/>
        <v>1</v>
      </c>
      <c r="AC37" s="3">
        <f t="shared" si="2"/>
        <v>28</v>
      </c>
      <c r="AD37" s="5">
        <f t="shared" si="3"/>
        <v>0</v>
      </c>
      <c r="AE37" s="5">
        <f t="shared" si="4"/>
        <v>0.034482758620689655</v>
      </c>
      <c r="AF37" s="5">
        <f t="shared" si="5"/>
        <v>0.9655172413793104</v>
      </c>
      <c r="AG37" s="5">
        <f t="shared" si="6"/>
        <v>0</v>
      </c>
      <c r="AH37" s="3">
        <v>3</v>
      </c>
    </row>
    <row r="38" spans="1:33" ht="12">
      <c r="A38" s="3" t="s">
        <v>133</v>
      </c>
      <c r="Z38" s="3">
        <f t="shared" si="7"/>
        <v>0</v>
      </c>
      <c r="AA38" s="3">
        <f t="shared" si="0"/>
        <v>0</v>
      </c>
      <c r="AB38" s="3">
        <f t="shared" si="1"/>
        <v>0</v>
      </c>
      <c r="AC38" s="3">
        <f t="shared" si="2"/>
        <v>0</v>
      </c>
      <c r="AD38" s="3" t="e">
        <f t="shared" si="3"/>
        <v>#DIV/0!</v>
      </c>
      <c r="AE38" s="3" t="e">
        <f t="shared" si="4"/>
        <v>#DIV/0!</v>
      </c>
      <c r="AF38" s="3" t="e">
        <f t="shared" si="5"/>
        <v>#DIV/0!</v>
      </c>
      <c r="AG38" s="3" t="e">
        <f t="shared" si="6"/>
        <v>#DIV/0!</v>
      </c>
    </row>
    <row r="39" spans="1:34" ht="12">
      <c r="A39" s="4" t="s">
        <v>135</v>
      </c>
      <c r="O39" s="2">
        <v>1</v>
      </c>
      <c r="R39" s="2">
        <v>4</v>
      </c>
      <c r="S39" s="2">
        <v>6</v>
      </c>
      <c r="T39" s="2">
        <v>3</v>
      </c>
      <c r="Z39" s="3">
        <f t="shared" si="7"/>
        <v>14</v>
      </c>
      <c r="AA39" s="3">
        <f t="shared" si="0"/>
        <v>0</v>
      </c>
      <c r="AB39" s="3">
        <f t="shared" si="1"/>
        <v>1</v>
      </c>
      <c r="AC39" s="3">
        <f t="shared" si="2"/>
        <v>13</v>
      </c>
      <c r="AD39" s="5">
        <f t="shared" si="3"/>
        <v>0</v>
      </c>
      <c r="AE39" s="5">
        <f t="shared" si="4"/>
        <v>0.07142857142857142</v>
      </c>
      <c r="AF39" s="5">
        <f t="shared" si="5"/>
        <v>0.9285714285714286</v>
      </c>
      <c r="AG39" s="5">
        <f t="shared" si="6"/>
        <v>0</v>
      </c>
      <c r="AH39" s="3">
        <v>4</v>
      </c>
    </row>
    <row r="40" spans="1:33" ht="12">
      <c r="A40" s="7" t="s">
        <v>135</v>
      </c>
      <c r="Z40" s="3">
        <f t="shared" si="7"/>
        <v>0</v>
      </c>
      <c r="AA40" s="3">
        <f t="shared" si="0"/>
        <v>0</v>
      </c>
      <c r="AB40" s="3">
        <f t="shared" si="1"/>
        <v>0</v>
      </c>
      <c r="AC40" s="3">
        <f t="shared" si="2"/>
        <v>0</v>
      </c>
      <c r="AD40" s="3" t="e">
        <f t="shared" si="3"/>
        <v>#DIV/0!</v>
      </c>
      <c r="AE40" s="3" t="e">
        <f t="shared" si="4"/>
        <v>#DIV/0!</v>
      </c>
      <c r="AF40" s="3" t="e">
        <f t="shared" si="5"/>
        <v>#DIV/0!</v>
      </c>
      <c r="AG40" s="3" t="e">
        <f t="shared" si="6"/>
        <v>#DIV/0!</v>
      </c>
    </row>
    <row r="41" spans="1:33" ht="12">
      <c r="A41" s="7" t="s">
        <v>136</v>
      </c>
      <c r="Z41" s="3">
        <f t="shared" si="7"/>
        <v>0</v>
      </c>
      <c r="AA41" s="3">
        <f t="shared" si="0"/>
        <v>0</v>
      </c>
      <c r="AB41" s="3">
        <f t="shared" si="1"/>
        <v>0</v>
      </c>
      <c r="AC41" s="3">
        <f t="shared" si="2"/>
        <v>0</v>
      </c>
      <c r="AD41" s="3" t="e">
        <f t="shared" si="3"/>
        <v>#DIV/0!</v>
      </c>
      <c r="AE41" s="3" t="e">
        <f t="shared" si="4"/>
        <v>#DIV/0!</v>
      </c>
      <c r="AF41" s="3" t="e">
        <f t="shared" si="5"/>
        <v>#DIV/0!</v>
      </c>
      <c r="AG41" s="3" t="e">
        <f t="shared" si="6"/>
        <v>#DIV/0!</v>
      </c>
    </row>
    <row r="42" spans="1:34" ht="12">
      <c r="A42" s="8" t="s">
        <v>137</v>
      </c>
      <c r="O42" s="2">
        <v>3</v>
      </c>
      <c r="R42" s="2">
        <v>7</v>
      </c>
      <c r="S42" s="2">
        <v>8</v>
      </c>
      <c r="Z42" s="3">
        <f t="shared" si="7"/>
        <v>18</v>
      </c>
      <c r="AA42" s="3">
        <f t="shared" si="0"/>
        <v>0</v>
      </c>
      <c r="AB42" s="3">
        <f t="shared" si="1"/>
        <v>3</v>
      </c>
      <c r="AC42" s="3">
        <f t="shared" si="2"/>
        <v>15</v>
      </c>
      <c r="AD42" s="5">
        <f t="shared" si="3"/>
        <v>0</v>
      </c>
      <c r="AE42" s="5">
        <f t="shared" si="4"/>
        <v>0.16666666666666666</v>
      </c>
      <c r="AF42" s="5">
        <f t="shared" si="5"/>
        <v>0.8333333333333334</v>
      </c>
      <c r="AG42" s="5">
        <f t="shared" si="6"/>
        <v>0</v>
      </c>
      <c r="AH42" s="3">
        <v>3</v>
      </c>
    </row>
  </sheetData>
  <printOptions gridLines="1"/>
  <pageMargins left="0.75" right="0.75" top="1" bottom="1" header="0.5" footer="0.5"/>
  <pageSetup fitToWidth="2" fitToHeight="1" orientation="landscape" scale="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Howard Drossman</cp:lastModifiedBy>
  <cp:lastPrinted>2005-04-28T16:01:37Z</cp:lastPrinted>
  <dcterms:created xsi:type="dcterms:W3CDTF">2004-04-22T19:12:33Z</dcterms:created>
  <dcterms:modified xsi:type="dcterms:W3CDTF">2005-04-29T17:38:04Z</dcterms:modified>
  <cp:category/>
  <cp:version/>
  <cp:contentType/>
  <cp:contentStatus/>
</cp:coreProperties>
</file>